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170" windowHeight="6090"/>
  </bookViews>
  <sheets>
    <sheet name="I.Öğretim" sheetId="3" r:id="rId1"/>
    <sheet name="MTOK" sheetId="2" r:id="rId2"/>
  </sheets>
  <definedNames>
    <definedName name="_xlnm.Print_Area" localSheetId="1">MTOK!$A$1:$M$10</definedName>
  </definedNames>
  <calcPr calcId="145621"/>
</workbook>
</file>

<file path=xl/calcChain.xml><?xml version="1.0" encoding="utf-8"?>
<calcChain xmlns="http://schemas.openxmlformats.org/spreadsheetml/2006/main">
  <c r="M137" i="2" l="1"/>
  <c r="M136" i="2"/>
  <c r="M138" i="2" s="1"/>
  <c r="M135" i="2"/>
  <c r="M108" i="2"/>
  <c r="L108" i="2"/>
  <c r="K108" i="2"/>
  <c r="J108" i="2"/>
  <c r="F108" i="2"/>
  <c r="D108" i="2"/>
  <c r="C108" i="2"/>
  <c r="E107" i="2"/>
  <c r="E106" i="2"/>
  <c r="E105" i="2"/>
  <c r="E104" i="2"/>
  <c r="E103" i="2"/>
  <c r="F135" i="2" s="1"/>
  <c r="E102" i="2"/>
  <c r="E101" i="2"/>
  <c r="E100" i="2"/>
  <c r="E108" i="2" s="1"/>
  <c r="M71" i="2"/>
  <c r="L71" i="2"/>
  <c r="K71" i="2"/>
  <c r="J71" i="2"/>
  <c r="F71" i="2"/>
  <c r="M134" i="2" s="1"/>
  <c r="D71" i="2"/>
  <c r="C71" i="2"/>
  <c r="E70" i="2"/>
  <c r="F140" i="2" s="1"/>
  <c r="E69" i="2"/>
  <c r="E68" i="2"/>
  <c r="E67" i="2"/>
  <c r="F141" i="2" s="1"/>
  <c r="E66" i="2"/>
  <c r="E65" i="2"/>
  <c r="E64" i="2"/>
  <c r="E63" i="2"/>
  <c r="E62" i="2"/>
  <c r="E71" i="2" s="1"/>
  <c r="F134" i="2" s="1"/>
  <c r="M41" i="2"/>
  <c r="L41" i="2"/>
  <c r="K41" i="2"/>
  <c r="J41" i="2"/>
  <c r="F41" i="2"/>
  <c r="E41" i="2"/>
  <c r="D41" i="2"/>
  <c r="C41" i="2"/>
  <c r="M24" i="2"/>
  <c r="L24" i="2"/>
  <c r="K24" i="2"/>
  <c r="J24" i="2"/>
  <c r="F24" i="2"/>
  <c r="E24" i="2"/>
  <c r="D24" i="2"/>
  <c r="F137" i="2" s="1"/>
  <c r="C24" i="2"/>
  <c r="F138" i="2" s="1"/>
  <c r="F142" i="2" l="1"/>
  <c r="F139" i="2"/>
  <c r="F136" i="2"/>
  <c r="E60" i="3"/>
  <c r="E61" i="3"/>
  <c r="E62" i="3"/>
  <c r="E63" i="3"/>
  <c r="E64" i="3"/>
  <c r="E65" i="3"/>
  <c r="E66" i="3"/>
  <c r="E67" i="3"/>
  <c r="E59" i="3"/>
  <c r="E98" i="3"/>
  <c r="E99" i="3"/>
  <c r="E100" i="3"/>
  <c r="E101" i="3"/>
  <c r="E102" i="3"/>
  <c r="E103" i="3"/>
  <c r="E104" i="3"/>
  <c r="E97" i="3"/>
  <c r="F138" i="3" l="1"/>
  <c r="F137" i="3"/>
  <c r="F132" i="3" s="1"/>
  <c r="F136" i="3"/>
  <c r="M134" i="3"/>
  <c r="M132" i="3" s="1"/>
  <c r="M133" i="3"/>
  <c r="M105" i="3"/>
  <c r="L105" i="3"/>
  <c r="K105" i="3"/>
  <c r="J105" i="3"/>
  <c r="F105" i="3"/>
  <c r="E105" i="3"/>
  <c r="D105" i="3"/>
  <c r="C105" i="3"/>
  <c r="M68" i="3"/>
  <c r="L68" i="3"/>
  <c r="K68" i="3"/>
  <c r="J68" i="3"/>
  <c r="F68" i="3"/>
  <c r="E68" i="3"/>
  <c r="D68" i="3"/>
  <c r="C68" i="3"/>
  <c r="M38" i="3"/>
  <c r="L38" i="3"/>
  <c r="K38" i="3"/>
  <c r="J38" i="3"/>
  <c r="F38" i="3"/>
  <c r="E38" i="3"/>
  <c r="D38" i="3"/>
  <c r="C38" i="3"/>
  <c r="M21" i="3"/>
  <c r="L21" i="3"/>
  <c r="K21" i="3"/>
  <c r="J21" i="3"/>
  <c r="F21" i="3"/>
  <c r="E21" i="3"/>
  <c r="D21" i="3"/>
  <c r="C21" i="3"/>
  <c r="F134" i="3" l="1"/>
  <c r="F131" i="3"/>
  <c r="M135" i="3"/>
  <c r="M131" i="3"/>
  <c r="F135" i="3"/>
  <c r="F133" i="3"/>
  <c r="F139" i="3" l="1"/>
</calcChain>
</file>

<file path=xl/sharedStrings.xml><?xml version="1.0" encoding="utf-8"?>
<sst xmlns="http://schemas.openxmlformats.org/spreadsheetml/2006/main" count="892" uniqueCount="319">
  <si>
    <t>AIT181</t>
  </si>
  <si>
    <t>TUR181</t>
  </si>
  <si>
    <t>ETM101</t>
  </si>
  <si>
    <t>YDL181</t>
  </si>
  <si>
    <t>Atatürk İlkeleri ve İnkılâp Tarihi I</t>
  </si>
  <si>
    <t>Türk Dili I</t>
  </si>
  <si>
    <t>Matematik I</t>
  </si>
  <si>
    <t>Genel Kimya</t>
  </si>
  <si>
    <t>End. Tasarım Mühendisliğine Giriş</t>
  </si>
  <si>
    <t>Bilgisayar Programlama</t>
  </si>
  <si>
    <t>Yabancı Dil I</t>
  </si>
  <si>
    <t>T</t>
  </si>
  <si>
    <t>U</t>
  </si>
  <si>
    <t>K</t>
  </si>
  <si>
    <t>AKTS</t>
  </si>
  <si>
    <t>Toplam Kredi</t>
  </si>
  <si>
    <t>I. Yarıyıl</t>
  </si>
  <si>
    <t>AIT182</t>
  </si>
  <si>
    <t>TUR182</t>
  </si>
  <si>
    <t>ETM104</t>
  </si>
  <si>
    <t>YDL182</t>
  </si>
  <si>
    <t>Atatürk İlkeleri ve İnkılâp Tarihi II</t>
  </si>
  <si>
    <t>Türk Dili II</t>
  </si>
  <si>
    <t>Matematik II</t>
  </si>
  <si>
    <t>Sanat ve Tasarım</t>
  </si>
  <si>
    <t>Endüstriyel Tasarım Stüdyosu</t>
  </si>
  <si>
    <t>Bilgisayar Destekli Çizim</t>
  </si>
  <si>
    <t>Yabancı Dil II</t>
  </si>
  <si>
    <t>II. Yarıyıl</t>
  </si>
  <si>
    <t>BİRİNCİ YIL</t>
  </si>
  <si>
    <t>ETM201</t>
  </si>
  <si>
    <t>ETM203</t>
  </si>
  <si>
    <t>ETM205</t>
  </si>
  <si>
    <t>ETM207</t>
  </si>
  <si>
    <t>ETM209</t>
  </si>
  <si>
    <t>YDL281</t>
  </si>
  <si>
    <t>Diferansiyel Denklemler</t>
  </si>
  <si>
    <t>Bilgisayar Destekli Tasarım I</t>
  </si>
  <si>
    <t>Üretim Yöntemleri</t>
  </si>
  <si>
    <t>Olasılık ve İstatistik</t>
  </si>
  <si>
    <t>Mesleki Yabancı Dil I</t>
  </si>
  <si>
    <t>III.Yarıyıl</t>
  </si>
  <si>
    <t>ETM202</t>
  </si>
  <si>
    <t>ETM204</t>
  </si>
  <si>
    <t>ETM206</t>
  </si>
  <si>
    <t>ETM208</t>
  </si>
  <si>
    <t>ETM210</t>
  </si>
  <si>
    <t>YDL282</t>
  </si>
  <si>
    <t>Temel Elektrik ve Elektronik</t>
  </si>
  <si>
    <t>Cisimlerin Dayanımı</t>
  </si>
  <si>
    <t>Bilgisayar Destekli Tasarım II</t>
  </si>
  <si>
    <t>Endüstriyel Ölçme ve Kontrol</t>
  </si>
  <si>
    <t>Toplam Kalite ve Belgelendirme</t>
  </si>
  <si>
    <t>Mesleki Yabancı Dil II</t>
  </si>
  <si>
    <t>IV. Yarıyıl</t>
  </si>
  <si>
    <t>ETM212</t>
  </si>
  <si>
    <t>ETM214</t>
  </si>
  <si>
    <t>ETM216</t>
  </si>
  <si>
    <t>ETM218</t>
  </si>
  <si>
    <t>Halkla İlişkiler</t>
  </si>
  <si>
    <t>Pazarlama</t>
  </si>
  <si>
    <t>İKİNCİ YIL</t>
  </si>
  <si>
    <t>ETM303</t>
  </si>
  <si>
    <t>ETM305</t>
  </si>
  <si>
    <t>ETM307</t>
  </si>
  <si>
    <t>Endüstriyel Metal Kalıp Tasarımı</t>
  </si>
  <si>
    <t>Makine Elemanları I</t>
  </si>
  <si>
    <t>Bilgisayar Destekli Modelleme</t>
  </si>
  <si>
    <t>-</t>
  </si>
  <si>
    <t>V. Yarıyıl</t>
  </si>
  <si>
    <t>ETM309</t>
  </si>
  <si>
    <t>ETM311</t>
  </si>
  <si>
    <t>ETM315</t>
  </si>
  <si>
    <t>ETM319</t>
  </si>
  <si>
    <t>ETM321</t>
  </si>
  <si>
    <t>Araç Tasarımı</t>
  </si>
  <si>
    <t>Mobilya Tasarımı</t>
  </si>
  <si>
    <t>Raylı Sistemler Tasarımı</t>
  </si>
  <si>
    <t>Mücevherat Tasarımı</t>
  </si>
  <si>
    <t>Vitrin - Reklam  Tasarımı</t>
  </si>
  <si>
    <t>Su Türbinleri</t>
  </si>
  <si>
    <t>Paletli Sistemler</t>
  </si>
  <si>
    <t>İş Güvenliği</t>
  </si>
  <si>
    <t>ETM302</t>
  </si>
  <si>
    <t>ETM304</t>
  </si>
  <si>
    <t>ETM306</t>
  </si>
  <si>
    <t>ETM308</t>
  </si>
  <si>
    <t>ETM301</t>
  </si>
  <si>
    <t>Makine Elemanları II</t>
  </si>
  <si>
    <t>Endüstriyel Plastik Kalıp Tasarımı</t>
  </si>
  <si>
    <t>Takım Tezgahları ve Bağlama ElemanlarıTasarımı</t>
  </si>
  <si>
    <t>ETM310</t>
  </si>
  <si>
    <t>ETM312</t>
  </si>
  <si>
    <t>ETM314</t>
  </si>
  <si>
    <t>ETM316</t>
  </si>
  <si>
    <t>ETM318</t>
  </si>
  <si>
    <t>ETM320</t>
  </si>
  <si>
    <t>Mücevherat Üretimi</t>
  </si>
  <si>
    <t>Kompozit Endüstrisi</t>
  </si>
  <si>
    <t>Ambalaj Tasarımı</t>
  </si>
  <si>
    <t>Endüstriyel Otomasyon</t>
  </si>
  <si>
    <t>Araç İç Mekan Tasarımı</t>
  </si>
  <si>
    <t>VI. Yarıyıl</t>
  </si>
  <si>
    <t>ETM401</t>
  </si>
  <si>
    <t>ETM403</t>
  </si>
  <si>
    <t>ETM405</t>
  </si>
  <si>
    <t>Bilgisayar Destekli Üretim I</t>
  </si>
  <si>
    <t>VII. Yarıyıl</t>
  </si>
  <si>
    <t>ETM407</t>
  </si>
  <si>
    <t>ETM409</t>
  </si>
  <si>
    <t>ETM411</t>
  </si>
  <si>
    <t>ETM413</t>
  </si>
  <si>
    <t>ETM415</t>
  </si>
  <si>
    <t>ETM419</t>
  </si>
  <si>
    <t>ETM417</t>
  </si>
  <si>
    <t>Engelliler İçin Ürün Tasarımı</t>
  </si>
  <si>
    <t>Film Kurgu Tasarımı</t>
  </si>
  <si>
    <t>İş Makineleri Tasarımı</t>
  </si>
  <si>
    <t>Yapı İç Mekan Tasarımı</t>
  </si>
  <si>
    <t>Deniz Aracı Tasarımı</t>
  </si>
  <si>
    <t>Geri Dönüşüm Sistemleri Tasarımı</t>
  </si>
  <si>
    <t>Robotik</t>
  </si>
  <si>
    <t>ETM402</t>
  </si>
  <si>
    <t>ETM404</t>
  </si>
  <si>
    <t>ETM406</t>
  </si>
  <si>
    <t>ETM400</t>
  </si>
  <si>
    <t>Bilgisayar Destekli Üretim II</t>
  </si>
  <si>
    <t>Endüstriyel Transport Sistemleri</t>
  </si>
  <si>
    <t>Mezuniyet Tezi</t>
  </si>
  <si>
    <t>ETM408</t>
  </si>
  <si>
    <t>ETM410</t>
  </si>
  <si>
    <t>ETM412</t>
  </si>
  <si>
    <t>ETM414</t>
  </si>
  <si>
    <t>ETM420</t>
  </si>
  <si>
    <t>Oyun ve Oyuncak Tasarımı</t>
  </si>
  <si>
    <t>Rüzgar Enerji Sistemleri Tasarımı</t>
  </si>
  <si>
    <t xml:space="preserve">Film Sahne  Tasarımı </t>
  </si>
  <si>
    <t>TBI000</t>
  </si>
  <si>
    <t>Bilimsel İntibak</t>
  </si>
  <si>
    <t>KARABÜK ÜNİVERSİTESİ</t>
  </si>
  <si>
    <t>TEKNOLOJİ FAKÜLTESİ</t>
  </si>
  <si>
    <t>Kodu</t>
  </si>
  <si>
    <t>Dersin Adı</t>
  </si>
  <si>
    <t>ÜÇÜNCÜ YIL</t>
  </si>
  <si>
    <t>VIII. Yarıyıl</t>
  </si>
  <si>
    <t>DÖRDÜNCÜ YIL</t>
  </si>
  <si>
    <t>ETM416</t>
  </si>
  <si>
    <t>ETM418</t>
  </si>
  <si>
    <t>Dinamik</t>
  </si>
  <si>
    <t>PLC ve PIC Kontrol Sistemleri</t>
  </si>
  <si>
    <t>ETM322</t>
  </si>
  <si>
    <t>Estetik ve Ergonomi</t>
  </si>
  <si>
    <t>Dolaşan Sistemler Tasarımı</t>
  </si>
  <si>
    <t>Yatırım ve Maliyet Analizi</t>
  </si>
  <si>
    <t>Teknik Seçmeli Ders IV-1</t>
  </si>
  <si>
    <t>Sosyal Seçmeli Ders IV-1</t>
  </si>
  <si>
    <t>Teknik Seçmeli Ders V-1</t>
  </si>
  <si>
    <t>Sosyal Seçmeli Ders V-1</t>
  </si>
  <si>
    <t>Teknik Seçmeli Ders VI-1</t>
  </si>
  <si>
    <t>Teknik Seçmeli Ders VII-1</t>
  </si>
  <si>
    <t>Teknik Seçmeli Ders VII-2</t>
  </si>
  <si>
    <t>Teknik Seçmeli Ders VII-3</t>
  </si>
  <si>
    <t>Teknik Seçmeli Ders VIII-1</t>
  </si>
  <si>
    <t>Teknik Seçmeli Ders VIII-2</t>
  </si>
  <si>
    <t>Sosyal Seçmeli Ders VIII-1</t>
  </si>
  <si>
    <t>ETM324</t>
  </si>
  <si>
    <t>Toplam Ulusal Kredi</t>
  </si>
  <si>
    <t>Toplam AKTS</t>
  </si>
  <si>
    <t>Toplam Teknik Seçmeli Ders Kredisi</t>
  </si>
  <si>
    <t>Toplam Teknik Seçmeli Ders AKTS</t>
  </si>
  <si>
    <t>Toplam Sosyal Seçmeli Ders Kredisi</t>
  </si>
  <si>
    <t>Toplam Sosyal Seçmeli Ders AKTS</t>
  </si>
  <si>
    <t>Seçmeli Dersler Toplam Kredi</t>
  </si>
  <si>
    <t>Seçmeli Dersler Toplam AKTS</t>
  </si>
  <si>
    <t>Çelik Yapılar Tasarımı</t>
  </si>
  <si>
    <t>Bilgisayar Tümleşikli Üretim</t>
  </si>
  <si>
    <t>Test Sistemleri Tasarımı</t>
  </si>
  <si>
    <t>FIZ183</t>
  </si>
  <si>
    <t>MAT183</t>
  </si>
  <si>
    <t>KIM183</t>
  </si>
  <si>
    <t>FIZ186</t>
  </si>
  <si>
    <t>MAT186</t>
  </si>
  <si>
    <t>Genel Fizik II</t>
  </si>
  <si>
    <t>MAT283</t>
  </si>
  <si>
    <t>Statik</t>
  </si>
  <si>
    <t>Termodinamik</t>
  </si>
  <si>
    <t>Akışkanlar Mekaniği</t>
  </si>
  <si>
    <t>Endüstriyel Tasarım Uygulamaları I</t>
  </si>
  <si>
    <t>Mühendislik Etiği</t>
  </si>
  <si>
    <t>ETM421</t>
  </si>
  <si>
    <t>Endüstriyel Tasarım Uygulamaları II</t>
  </si>
  <si>
    <t>Toplam Teorik Ders Saati</t>
  </si>
  <si>
    <t>Toplam Uygulama Ders Saati</t>
  </si>
  <si>
    <t>Toplam Ders Saati</t>
  </si>
  <si>
    <t>Genel Fizik I</t>
  </si>
  <si>
    <t>Sosyal Seçmeli Ders III-1</t>
  </si>
  <si>
    <t>III. Yarıyıl Sosyal Seçmeli Dersler</t>
  </si>
  <si>
    <t>TSD201</t>
  </si>
  <si>
    <t>TSD203</t>
  </si>
  <si>
    <t>TSD205</t>
  </si>
  <si>
    <t>TSD207</t>
  </si>
  <si>
    <t>TSD209</t>
  </si>
  <si>
    <t>Davranış Bilimleri</t>
  </si>
  <si>
    <t>Girişimcilik I</t>
  </si>
  <si>
    <t xml:space="preserve"> IV. Yarıyıl Teknik Seçmeli Dersler</t>
  </si>
  <si>
    <t>TSD202</t>
  </si>
  <si>
    <t>TSD204</t>
  </si>
  <si>
    <t>TSD206</t>
  </si>
  <si>
    <t>TSD208</t>
  </si>
  <si>
    <t>TSD210</t>
  </si>
  <si>
    <t>Bilim Felsefesi</t>
  </si>
  <si>
    <t>Fabrika Organizasyonu</t>
  </si>
  <si>
    <t>Standardizasyon</t>
  </si>
  <si>
    <t>Proje Yöntemleri</t>
  </si>
  <si>
    <t>Girişimcilik II</t>
  </si>
  <si>
    <t xml:space="preserve"> IV. Yarıyıl Sosyal Seçmeli Dersler</t>
  </si>
  <si>
    <t>Hava Aracı Modeli</t>
  </si>
  <si>
    <t>Deniz Aracı Modeli</t>
  </si>
  <si>
    <t>Kara Aracı Modeli</t>
  </si>
  <si>
    <t>Teknik Seçmeli Ders V-2</t>
  </si>
  <si>
    <t>V. Yarıyıl Sosyal Seçmeli Dersler</t>
  </si>
  <si>
    <t>TSD301</t>
  </si>
  <si>
    <t>TSD303</t>
  </si>
  <si>
    <t>TSD305</t>
  </si>
  <si>
    <t>İş Hukuku</t>
  </si>
  <si>
    <t>Patent ve Endüstriyel Tasarım</t>
  </si>
  <si>
    <t>Bil. Arş. Tek. ve Etk. Sunum Yön.</t>
  </si>
  <si>
    <t>Mühendislik Ekonomisi</t>
  </si>
  <si>
    <t>V. Yarıyıl Teknik Seçmeli Dersler</t>
  </si>
  <si>
    <t>Sosyal Seçmeli Ders VI-1</t>
  </si>
  <si>
    <t>Teknik Seçmeli Ders VI-2</t>
  </si>
  <si>
    <t xml:space="preserve"> VI. Yarıyıl Teknik Seçmeli Dersler</t>
  </si>
  <si>
    <t>VI. Yarıyıl Sosyal Seçmeli Dersler</t>
  </si>
  <si>
    <t>TSD302</t>
  </si>
  <si>
    <t>TSD304</t>
  </si>
  <si>
    <t>TSD306</t>
  </si>
  <si>
    <t>Uluslararası İletişim</t>
  </si>
  <si>
    <t>İnsan Kaynakları</t>
  </si>
  <si>
    <t>Yönetim Sistemleri</t>
  </si>
  <si>
    <t>Sosyal Seçmeli Ders V-2</t>
  </si>
  <si>
    <t xml:space="preserve"> VII. Yarıyıl Teknik Seçmeli Dersler</t>
  </si>
  <si>
    <t>VIII. Yarıyıl Sosyal Seçmeli Dersler</t>
  </si>
  <si>
    <t>Bilimsel Proje Hazırlama</t>
  </si>
  <si>
    <t>TSD404</t>
  </si>
  <si>
    <t>TSD402</t>
  </si>
  <si>
    <t>VIII. Yarıyıl Teknik Seçmeli Dersler</t>
  </si>
  <si>
    <t>Kritik Analitik Düşünme Teknikleri</t>
  </si>
  <si>
    <t>Sürdürülebilir Çevre</t>
  </si>
  <si>
    <t>Toplam Sosyal Ders Kredisi</t>
  </si>
  <si>
    <t>Toplam Sosyal Ders AKTS</t>
  </si>
  <si>
    <t>Malzeme Bilimi</t>
  </si>
  <si>
    <t>TSD212</t>
  </si>
  <si>
    <t>Değerler Eğitimi</t>
  </si>
  <si>
    <t>TSD406</t>
  </si>
  <si>
    <t>İşyeri Eğitimi I</t>
  </si>
  <si>
    <t>ETM110</t>
  </si>
  <si>
    <t>ETM112</t>
  </si>
  <si>
    <t>TSD310</t>
  </si>
  <si>
    <t>ETM198</t>
  </si>
  <si>
    <t>ETM398</t>
  </si>
  <si>
    <t>ETM298</t>
  </si>
  <si>
    <t>Endüstri Stajı**</t>
  </si>
  <si>
    <t>Uygulamalı Mühendislik Eğitimi I***</t>
  </si>
  <si>
    <t>Uygulamalı Mühendislik Eğitimi II***</t>
  </si>
  <si>
    <t>**</t>
  </si>
  <si>
    <t>***</t>
  </si>
  <si>
    <t xml:space="preserve">ETM298 ve ETM398 Ugulamalı Mühendislik Eğitimi I ve II derslerini seçen öğrenci yaz aylarında 8 Hafta (En az 40+40 iş günü) İşyeri Uygulaması yapacaktır. </t>
  </si>
  <si>
    <t>*</t>
  </si>
  <si>
    <t>İntibak dersi olarak açılacaktır.</t>
  </si>
  <si>
    <t>ETM399</t>
  </si>
  <si>
    <t>ETM499</t>
  </si>
  <si>
    <t>Bu dersleri 9. ve üzeri yarıyıllarda öğrenciler Güz döneminde de seçilebilir.</t>
  </si>
  <si>
    <t>BİLİMSEL İNTİBAK</t>
  </si>
  <si>
    <t>İşyeri Eğitimi II</t>
  </si>
  <si>
    <t>ETM198 Endüstri Stajı 20 iş günüdür.</t>
  </si>
  <si>
    <t>Endüstriyel Tasarım Mühendisliği (ETM) Bölümü Ders Müfredatı 2015-2016</t>
  </si>
  <si>
    <t xml:space="preserve">Bilimsel İntibak (MTOK) I.Öğretim </t>
  </si>
  <si>
    <t>ETM111</t>
  </si>
  <si>
    <t>Mühendislik Çizimi I</t>
  </si>
  <si>
    <t>Mühendislik Çizimi II</t>
  </si>
  <si>
    <t>ETM109</t>
  </si>
  <si>
    <t>ETM107</t>
  </si>
  <si>
    <t>Tasarı Geometri</t>
  </si>
  <si>
    <t>ETM211</t>
  </si>
  <si>
    <t>Mekanizma Tekniği</t>
  </si>
  <si>
    <t>ETM327</t>
  </si>
  <si>
    <t>ETM329</t>
  </si>
  <si>
    <t>Mobilya Endüstri Makineleri Tasarımı</t>
  </si>
  <si>
    <t>Hidrolik Pnömatik</t>
  </si>
  <si>
    <t>ETM331</t>
  </si>
  <si>
    <t>Programlama I</t>
  </si>
  <si>
    <t>ETM328</t>
  </si>
  <si>
    <t>ETM330</t>
  </si>
  <si>
    <t>ETM332</t>
  </si>
  <si>
    <t>Nano Malzemeler</t>
  </si>
  <si>
    <t>Kent Mobilya Tasarımı</t>
  </si>
  <si>
    <t>Programlama II</t>
  </si>
  <si>
    <t>ETM423</t>
  </si>
  <si>
    <t>ETM425</t>
  </si>
  <si>
    <t>Üç Boyutlu Yazıcılar</t>
  </si>
  <si>
    <t>Kalıp Uygulamaları</t>
  </si>
  <si>
    <t>Sistematik Tasarım</t>
  </si>
  <si>
    <t>ETM427</t>
  </si>
  <si>
    <t>Programlama III</t>
  </si>
  <si>
    <t>ETM422</t>
  </si>
  <si>
    <t>Endüstriyel Mobilya Tasarımı ve Üretimi</t>
  </si>
  <si>
    <t>ETM424</t>
  </si>
  <si>
    <t>Ahşap Yapı Tasarımı</t>
  </si>
  <si>
    <t>ETM426</t>
  </si>
  <si>
    <t>Programlama IV</t>
  </si>
  <si>
    <t>TSD211</t>
  </si>
  <si>
    <t>Teknoloji ve İnovasyon</t>
  </si>
  <si>
    <t>ETM333</t>
  </si>
  <si>
    <t>ETM335</t>
  </si>
  <si>
    <t>Mobilya Üretimi</t>
  </si>
  <si>
    <t>TSD307</t>
  </si>
  <si>
    <t>TSD309</t>
  </si>
  <si>
    <t>TEK000</t>
  </si>
  <si>
    <t>İsteğe Bağlı İngilizce Hazırlık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</si>
</sst>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b/>
      <sz val="8"/>
      <color rgb="FF000000"/>
      <name val="Arial"/>
      <family val="2"/>
      <charset val="162"/>
    </font>
    <font>
      <sz val="8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1" xfId="0" applyFont="1" applyFill="1" applyBorder="1" applyAlignment="1"/>
    <xf numFmtId="0" fontId="4" fillId="0" borderId="0" xfId="0" applyFont="1"/>
    <xf numFmtId="0" fontId="5" fillId="0" borderId="0" xfId="0" applyFont="1" applyFill="1" applyBorder="1" applyAlignment="1">
      <alignment horizontal="right" vertical="center"/>
    </xf>
    <xf numFmtId="164" fontId="4" fillId="0" borderId="0" xfId="0" applyNumberFormat="1" applyFont="1"/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3" fillId="2" borderId="15" xfId="0" applyFont="1" applyFill="1" applyBorder="1"/>
    <xf numFmtId="0" fontId="4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/>
    <xf numFmtId="0" fontId="5" fillId="0" borderId="0" xfId="0" applyFont="1" applyFill="1" applyBorder="1" applyAlignment="1"/>
    <xf numFmtId="0" fontId="6" fillId="0" borderId="18" xfId="0" applyFont="1" applyFill="1" applyBorder="1" applyAlignment="1">
      <alignment horizontal="center"/>
    </xf>
    <xf numFmtId="0" fontId="5" fillId="0" borderId="15" xfId="0" applyFont="1" applyFill="1" applyBorder="1" applyAlignment="1"/>
    <xf numFmtId="0" fontId="3" fillId="0" borderId="15" xfId="0" applyFont="1" applyFill="1" applyBorder="1" applyAlignment="1"/>
    <xf numFmtId="0" fontId="4" fillId="0" borderId="17" xfId="0" applyFont="1" applyBorder="1"/>
    <xf numFmtId="0" fontId="4" fillId="0" borderId="0" xfId="0" applyFont="1" applyBorder="1"/>
    <xf numFmtId="0" fontId="6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/>
    <xf numFmtId="0" fontId="3" fillId="0" borderId="19" xfId="0" applyFont="1" applyFill="1" applyBorder="1" applyAlignment="1"/>
    <xf numFmtId="0" fontId="4" fillId="0" borderId="20" xfId="0" applyFont="1" applyFill="1" applyBorder="1"/>
    <xf numFmtId="0" fontId="4" fillId="0" borderId="20" xfId="0" applyFont="1" applyFill="1" applyBorder="1" applyAlignment="1">
      <alignment horizontal="center"/>
    </xf>
    <xf numFmtId="0" fontId="6" fillId="0" borderId="20" xfId="0" applyFont="1" applyFill="1" applyBorder="1"/>
    <xf numFmtId="0" fontId="5" fillId="0" borderId="21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20" xfId="0" applyFont="1" applyFill="1" applyBorder="1"/>
    <xf numFmtId="0" fontId="4" fillId="0" borderId="32" xfId="0" applyFont="1" applyFill="1" applyBorder="1"/>
    <xf numFmtId="0" fontId="3" fillId="0" borderId="15" xfId="0" applyFont="1" applyBorder="1"/>
    <xf numFmtId="0" fontId="5" fillId="0" borderId="17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18" xfId="0" applyFont="1" applyFill="1" applyBorder="1"/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7" fillId="0" borderId="1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distributed"/>
    </xf>
    <xf numFmtId="0" fontId="5" fillId="0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1"/>
  <sheetViews>
    <sheetView tabSelected="1" zoomScaleNormal="100" workbookViewId="0">
      <selection activeCell="H142" sqref="H142"/>
    </sheetView>
  </sheetViews>
  <sheetFormatPr defaultRowHeight="11.25" x14ac:dyDescent="0.2"/>
  <cols>
    <col min="1" max="1" width="9.140625" style="48" customWidth="1"/>
    <col min="2" max="2" width="32.28515625" style="5" customWidth="1"/>
    <col min="3" max="3" width="3.7109375" style="49" customWidth="1"/>
    <col min="4" max="4" width="3.140625" style="49" customWidth="1"/>
    <col min="5" max="5" width="5.140625" style="49" customWidth="1"/>
    <col min="6" max="6" width="6.42578125" style="49" customWidth="1"/>
    <col min="7" max="7" width="2.7109375" style="5" customWidth="1"/>
    <col min="8" max="8" width="9.140625" style="48" customWidth="1"/>
    <col min="9" max="9" width="36.28515625" style="5" bestFit="1" customWidth="1"/>
    <col min="10" max="10" width="3.85546875" style="49" customWidth="1"/>
    <col min="11" max="11" width="3.5703125" style="49" customWidth="1"/>
    <col min="12" max="12" width="4.85546875" style="49" customWidth="1"/>
    <col min="13" max="13" width="6.7109375" style="49" customWidth="1"/>
    <col min="14" max="16384" width="9.140625" style="5"/>
  </cols>
  <sheetData>
    <row r="1" spans="1:13" ht="12.75" customHeight="1" x14ac:dyDescent="0.2">
      <c r="A1" s="147" t="s">
        <v>139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2.75" customHeight="1" x14ac:dyDescent="0.2">
      <c r="A2" s="147" t="s">
        <v>140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 ht="12.75" customHeight="1" x14ac:dyDescent="0.2">
      <c r="A3" s="147" t="s">
        <v>275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x14ac:dyDescent="0.2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 ht="11.25" customHeight="1" x14ac:dyDescent="0.2">
      <c r="A5" s="101" t="s">
        <v>141</v>
      </c>
      <c r="B5" s="101" t="s">
        <v>142</v>
      </c>
      <c r="C5" s="103"/>
      <c r="D5" s="103"/>
      <c r="E5" s="103"/>
      <c r="F5" s="103"/>
      <c r="G5" s="104"/>
      <c r="H5" s="104"/>
      <c r="I5" s="104"/>
      <c r="J5" s="105" t="s">
        <v>11</v>
      </c>
      <c r="K5" s="105" t="s">
        <v>12</v>
      </c>
      <c r="L5" s="105" t="s">
        <v>13</v>
      </c>
      <c r="M5" s="105" t="s">
        <v>14</v>
      </c>
    </row>
    <row r="6" spans="1:13" ht="12.75" customHeight="1" x14ac:dyDescent="0.2">
      <c r="A6" s="101" t="s">
        <v>317</v>
      </c>
      <c r="B6" s="104" t="s">
        <v>318</v>
      </c>
      <c r="C6" s="103"/>
      <c r="D6" s="103"/>
      <c r="E6" s="103"/>
      <c r="F6" s="103"/>
      <c r="G6" s="104"/>
      <c r="H6" s="104"/>
      <c r="I6" s="104"/>
      <c r="J6" s="103">
        <v>0</v>
      </c>
      <c r="K6" s="103">
        <v>0</v>
      </c>
      <c r="L6" s="103">
        <v>0</v>
      </c>
      <c r="M6" s="105">
        <v>0</v>
      </c>
    </row>
    <row r="7" spans="1:13" ht="12" thickBot="1" x14ac:dyDescent="0.25">
      <c r="A7" s="8"/>
      <c r="B7" s="8"/>
      <c r="C7" s="9"/>
      <c r="D7" s="9"/>
      <c r="E7" s="9"/>
      <c r="F7" s="9"/>
      <c r="H7" s="8"/>
      <c r="I7" s="8"/>
      <c r="J7" s="9"/>
      <c r="K7" s="9"/>
      <c r="L7" s="9"/>
      <c r="M7" s="9"/>
    </row>
    <row r="8" spans="1:13" x14ac:dyDescent="0.2">
      <c r="A8" s="134" t="s">
        <v>29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6"/>
    </row>
    <row r="9" spans="1:13" x14ac:dyDescent="0.2">
      <c r="A9" s="137" t="s">
        <v>16</v>
      </c>
      <c r="B9" s="138"/>
      <c r="C9" s="138"/>
      <c r="D9" s="138"/>
      <c r="E9" s="138"/>
      <c r="F9" s="138"/>
      <c r="G9" s="139"/>
      <c r="H9" s="138" t="s">
        <v>28</v>
      </c>
      <c r="I9" s="138"/>
      <c r="J9" s="138"/>
      <c r="K9" s="138"/>
      <c r="L9" s="138"/>
      <c r="M9" s="141"/>
    </row>
    <row r="10" spans="1:13" x14ac:dyDescent="0.2">
      <c r="A10" s="89" t="s">
        <v>141</v>
      </c>
      <c r="B10" s="11" t="s">
        <v>142</v>
      </c>
      <c r="C10" s="6" t="s">
        <v>11</v>
      </c>
      <c r="D10" s="6" t="s">
        <v>12</v>
      </c>
      <c r="E10" s="6" t="s">
        <v>13</v>
      </c>
      <c r="F10" s="6" t="s">
        <v>14</v>
      </c>
      <c r="G10" s="139"/>
      <c r="H10" s="10" t="s">
        <v>141</v>
      </c>
      <c r="I10" s="11" t="s">
        <v>142</v>
      </c>
      <c r="J10" s="6" t="s">
        <v>11</v>
      </c>
      <c r="K10" s="6" t="s">
        <v>12</v>
      </c>
      <c r="L10" s="6" t="s">
        <v>13</v>
      </c>
      <c r="M10" s="90" t="s">
        <v>14</v>
      </c>
    </row>
    <row r="11" spans="1:13" x14ac:dyDescent="0.2">
      <c r="A11" s="89" t="s">
        <v>0</v>
      </c>
      <c r="B11" s="12" t="s">
        <v>4</v>
      </c>
      <c r="C11" s="7">
        <v>2</v>
      </c>
      <c r="D11" s="7">
        <v>0</v>
      </c>
      <c r="E11" s="7">
        <v>2</v>
      </c>
      <c r="F11" s="7">
        <v>2</v>
      </c>
      <c r="G11" s="139"/>
      <c r="H11" s="13" t="s">
        <v>258</v>
      </c>
      <c r="I11" s="14" t="s">
        <v>261</v>
      </c>
      <c r="J11" s="15">
        <v>0</v>
      </c>
      <c r="K11" s="15">
        <v>0</v>
      </c>
      <c r="L11" s="15">
        <v>0</v>
      </c>
      <c r="M11" s="91">
        <v>4</v>
      </c>
    </row>
    <row r="12" spans="1:13" x14ac:dyDescent="0.2">
      <c r="A12" s="89" t="s">
        <v>1</v>
      </c>
      <c r="B12" s="12" t="s">
        <v>5</v>
      </c>
      <c r="C12" s="7">
        <v>2</v>
      </c>
      <c r="D12" s="7">
        <v>0</v>
      </c>
      <c r="E12" s="7">
        <v>2</v>
      </c>
      <c r="F12" s="7">
        <v>2</v>
      </c>
      <c r="G12" s="139"/>
      <c r="H12" s="10" t="s">
        <v>17</v>
      </c>
      <c r="I12" s="12" t="s">
        <v>21</v>
      </c>
      <c r="J12" s="7">
        <v>2</v>
      </c>
      <c r="K12" s="7">
        <v>0</v>
      </c>
      <c r="L12" s="7">
        <v>2</v>
      </c>
      <c r="M12" s="84">
        <v>2</v>
      </c>
    </row>
    <row r="13" spans="1:13" x14ac:dyDescent="0.2">
      <c r="A13" s="89" t="s">
        <v>177</v>
      </c>
      <c r="B13" s="12" t="s">
        <v>194</v>
      </c>
      <c r="C13" s="7">
        <v>4</v>
      </c>
      <c r="D13" s="7">
        <v>0</v>
      </c>
      <c r="E13" s="7">
        <v>4</v>
      </c>
      <c r="F13" s="7">
        <v>4</v>
      </c>
      <c r="G13" s="139"/>
      <c r="H13" s="10" t="s">
        <v>18</v>
      </c>
      <c r="I13" s="12" t="s">
        <v>22</v>
      </c>
      <c r="J13" s="7">
        <v>2</v>
      </c>
      <c r="K13" s="7">
        <v>0</v>
      </c>
      <c r="L13" s="7">
        <v>2</v>
      </c>
      <c r="M13" s="84">
        <v>2</v>
      </c>
    </row>
    <row r="14" spans="1:13" x14ac:dyDescent="0.2">
      <c r="A14" s="89" t="s">
        <v>178</v>
      </c>
      <c r="B14" s="12" t="s">
        <v>6</v>
      </c>
      <c r="C14" s="7">
        <v>4</v>
      </c>
      <c r="D14" s="7">
        <v>0</v>
      </c>
      <c r="E14" s="7">
        <v>4</v>
      </c>
      <c r="F14" s="7">
        <v>4</v>
      </c>
      <c r="G14" s="139"/>
      <c r="H14" s="10" t="s">
        <v>180</v>
      </c>
      <c r="I14" s="12" t="s">
        <v>182</v>
      </c>
      <c r="J14" s="7">
        <v>4</v>
      </c>
      <c r="K14" s="7">
        <v>0</v>
      </c>
      <c r="L14" s="7">
        <v>4</v>
      </c>
      <c r="M14" s="84">
        <v>4</v>
      </c>
    </row>
    <row r="15" spans="1:13" x14ac:dyDescent="0.2">
      <c r="A15" s="89" t="s">
        <v>179</v>
      </c>
      <c r="B15" s="12" t="s">
        <v>7</v>
      </c>
      <c r="C15" s="7">
        <v>3</v>
      </c>
      <c r="D15" s="7">
        <v>0</v>
      </c>
      <c r="E15" s="7">
        <v>3</v>
      </c>
      <c r="F15" s="7">
        <v>3</v>
      </c>
      <c r="G15" s="139"/>
      <c r="H15" s="10" t="s">
        <v>181</v>
      </c>
      <c r="I15" s="12" t="s">
        <v>23</v>
      </c>
      <c r="J15" s="7">
        <v>4</v>
      </c>
      <c r="K15" s="7">
        <v>0</v>
      </c>
      <c r="L15" s="7">
        <v>4</v>
      </c>
      <c r="M15" s="84">
        <v>4</v>
      </c>
    </row>
    <row r="16" spans="1:13" x14ac:dyDescent="0.2">
      <c r="A16" s="89" t="s">
        <v>2</v>
      </c>
      <c r="B16" s="12" t="s">
        <v>8</v>
      </c>
      <c r="C16" s="7">
        <v>2</v>
      </c>
      <c r="D16" s="7">
        <v>0</v>
      </c>
      <c r="E16" s="7">
        <v>2</v>
      </c>
      <c r="F16" s="7">
        <v>2</v>
      </c>
      <c r="G16" s="139"/>
      <c r="H16" s="10" t="s">
        <v>256</v>
      </c>
      <c r="I16" s="12" t="s">
        <v>279</v>
      </c>
      <c r="J16" s="7">
        <v>3</v>
      </c>
      <c r="K16" s="7">
        <v>2</v>
      </c>
      <c r="L16" s="7">
        <v>4</v>
      </c>
      <c r="M16" s="84">
        <v>6</v>
      </c>
    </row>
    <row r="17" spans="1:13" x14ac:dyDescent="0.2">
      <c r="A17" s="89" t="s">
        <v>280</v>
      </c>
      <c r="B17" s="12" t="s">
        <v>278</v>
      </c>
      <c r="C17" s="7">
        <v>2</v>
      </c>
      <c r="D17" s="7">
        <v>2</v>
      </c>
      <c r="E17" s="7">
        <v>3</v>
      </c>
      <c r="F17" s="7">
        <v>4</v>
      </c>
      <c r="G17" s="139"/>
      <c r="H17" s="10" t="s">
        <v>19</v>
      </c>
      <c r="I17" s="12" t="s">
        <v>26</v>
      </c>
      <c r="J17" s="7">
        <v>2</v>
      </c>
      <c r="K17" s="7">
        <v>2</v>
      </c>
      <c r="L17" s="7">
        <v>3</v>
      </c>
      <c r="M17" s="84">
        <v>4</v>
      </c>
    </row>
    <row r="18" spans="1:13" x14ac:dyDescent="0.2">
      <c r="A18" s="89" t="s">
        <v>277</v>
      </c>
      <c r="B18" s="12" t="s">
        <v>9</v>
      </c>
      <c r="C18" s="7">
        <v>2</v>
      </c>
      <c r="D18" s="7">
        <v>2</v>
      </c>
      <c r="E18" s="7">
        <v>3</v>
      </c>
      <c r="F18" s="7">
        <v>4</v>
      </c>
      <c r="G18" s="139"/>
      <c r="H18" s="10" t="s">
        <v>20</v>
      </c>
      <c r="I18" s="12" t="s">
        <v>27</v>
      </c>
      <c r="J18" s="7">
        <v>2</v>
      </c>
      <c r="K18" s="7">
        <v>0</v>
      </c>
      <c r="L18" s="7">
        <v>2</v>
      </c>
      <c r="M18" s="84">
        <v>2</v>
      </c>
    </row>
    <row r="19" spans="1:13" x14ac:dyDescent="0.2">
      <c r="A19" s="89" t="s">
        <v>3</v>
      </c>
      <c r="B19" s="12" t="s">
        <v>10</v>
      </c>
      <c r="C19" s="7">
        <v>2</v>
      </c>
      <c r="D19" s="7">
        <v>0</v>
      </c>
      <c r="E19" s="7">
        <v>2</v>
      </c>
      <c r="F19" s="7">
        <v>2</v>
      </c>
      <c r="G19" s="139"/>
      <c r="H19" s="16" t="s">
        <v>255</v>
      </c>
      <c r="I19" s="17" t="s">
        <v>82</v>
      </c>
      <c r="J19" s="18">
        <v>2</v>
      </c>
      <c r="K19" s="18">
        <v>0</v>
      </c>
      <c r="L19" s="18">
        <v>2</v>
      </c>
      <c r="M19" s="60">
        <v>2</v>
      </c>
    </row>
    <row r="20" spans="1:13" x14ac:dyDescent="0.2">
      <c r="A20" s="89" t="s">
        <v>281</v>
      </c>
      <c r="B20" s="19" t="s">
        <v>282</v>
      </c>
      <c r="C20" s="7">
        <v>2</v>
      </c>
      <c r="D20" s="7">
        <v>1</v>
      </c>
      <c r="E20" s="7">
        <v>2.5</v>
      </c>
      <c r="F20" s="7">
        <v>3</v>
      </c>
      <c r="G20" s="139"/>
      <c r="H20" s="92"/>
      <c r="I20" s="51"/>
      <c r="J20" s="51"/>
      <c r="K20" s="51"/>
      <c r="L20" s="51"/>
      <c r="M20" s="93"/>
    </row>
    <row r="21" spans="1:13" ht="12" thickBot="1" x14ac:dyDescent="0.25">
      <c r="A21" s="142" t="s">
        <v>15</v>
      </c>
      <c r="B21" s="143"/>
      <c r="C21" s="94">
        <f>SUM(C11:C20)</f>
        <v>25</v>
      </c>
      <c r="D21" s="94">
        <f>SUM(D11:D20)</f>
        <v>5</v>
      </c>
      <c r="E21" s="94">
        <f>SUM(E11:E20)</f>
        <v>27.5</v>
      </c>
      <c r="F21" s="94">
        <f>SUM(F11:F20)</f>
        <v>30</v>
      </c>
      <c r="G21" s="140"/>
      <c r="H21" s="144" t="s">
        <v>15</v>
      </c>
      <c r="I21" s="143"/>
      <c r="J21" s="94">
        <f t="shared" ref="J21:L21" si="0">SUM(J11:J20)</f>
        <v>21</v>
      </c>
      <c r="K21" s="94">
        <f t="shared" si="0"/>
        <v>4</v>
      </c>
      <c r="L21" s="94">
        <f t="shared" si="0"/>
        <v>23</v>
      </c>
      <c r="M21" s="95">
        <f>SUM(M11:M20)</f>
        <v>30</v>
      </c>
    </row>
    <row r="22" spans="1:13" x14ac:dyDescent="0.2">
      <c r="A22" s="20"/>
      <c r="B22" s="21"/>
      <c r="C22" s="21"/>
      <c r="D22" s="21"/>
      <c r="E22" s="21"/>
      <c r="F22" s="21"/>
      <c r="G22" s="22"/>
      <c r="H22" s="20"/>
      <c r="I22" s="21"/>
      <c r="J22" s="21"/>
      <c r="K22" s="21"/>
      <c r="L22" s="21"/>
      <c r="M22" s="21"/>
    </row>
    <row r="23" spans="1:13" x14ac:dyDescent="0.2">
      <c r="A23" s="20"/>
      <c r="B23" s="23"/>
      <c r="C23" s="24"/>
      <c r="D23" s="24"/>
      <c r="E23" s="24"/>
      <c r="F23" s="24"/>
      <c r="G23" s="22"/>
      <c r="H23" s="20"/>
      <c r="I23" s="23"/>
      <c r="J23" s="24"/>
      <c r="K23" s="24"/>
      <c r="L23" s="24"/>
      <c r="M23" s="24"/>
    </row>
    <row r="24" spans="1:13" ht="12" thickBot="1" x14ac:dyDescent="0.25">
      <c r="A24" s="20"/>
      <c r="B24" s="21"/>
      <c r="C24" s="21"/>
      <c r="D24" s="21"/>
      <c r="E24" s="21"/>
      <c r="F24" s="21"/>
      <c r="G24" s="22"/>
      <c r="H24" s="20"/>
      <c r="I24" s="21"/>
      <c r="J24" s="21"/>
      <c r="K24" s="21"/>
      <c r="L24" s="21"/>
      <c r="M24" s="21"/>
    </row>
    <row r="25" spans="1:13" x14ac:dyDescent="0.2">
      <c r="A25" s="152" t="s">
        <v>61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4"/>
    </row>
    <row r="26" spans="1:13" x14ac:dyDescent="0.2">
      <c r="A26" s="158" t="s">
        <v>41</v>
      </c>
      <c r="B26" s="115"/>
      <c r="C26" s="115"/>
      <c r="D26" s="115"/>
      <c r="E26" s="115"/>
      <c r="F26" s="115"/>
      <c r="G26" s="131"/>
      <c r="H26" s="115" t="s">
        <v>54</v>
      </c>
      <c r="I26" s="115"/>
      <c r="J26" s="115"/>
      <c r="K26" s="115"/>
      <c r="L26" s="115"/>
      <c r="M26" s="133"/>
    </row>
    <row r="27" spans="1:13" x14ac:dyDescent="0.2">
      <c r="A27" s="56" t="s">
        <v>141</v>
      </c>
      <c r="B27" s="26" t="s">
        <v>142</v>
      </c>
      <c r="C27" s="27" t="s">
        <v>11</v>
      </c>
      <c r="D27" s="27" t="s">
        <v>12</v>
      </c>
      <c r="E27" s="27" t="s">
        <v>13</v>
      </c>
      <c r="F27" s="27" t="s">
        <v>14</v>
      </c>
      <c r="G27" s="110"/>
      <c r="H27" s="25" t="s">
        <v>141</v>
      </c>
      <c r="I27" s="26" t="s">
        <v>142</v>
      </c>
      <c r="J27" s="27" t="s">
        <v>11</v>
      </c>
      <c r="K27" s="27" t="s">
        <v>12</v>
      </c>
      <c r="L27" s="27" t="s">
        <v>13</v>
      </c>
      <c r="M27" s="57" t="s">
        <v>14</v>
      </c>
    </row>
    <row r="28" spans="1:13" x14ac:dyDescent="0.2">
      <c r="A28" s="56" t="s">
        <v>183</v>
      </c>
      <c r="B28" s="28" t="s">
        <v>36</v>
      </c>
      <c r="C28" s="29">
        <v>3</v>
      </c>
      <c r="D28" s="29">
        <v>0</v>
      </c>
      <c r="E28" s="29">
        <v>3</v>
      </c>
      <c r="F28" s="29">
        <v>4</v>
      </c>
      <c r="G28" s="110"/>
      <c r="H28" s="30" t="s">
        <v>260</v>
      </c>
      <c r="I28" s="31" t="s">
        <v>262</v>
      </c>
      <c r="J28" s="32">
        <v>0</v>
      </c>
      <c r="K28" s="32">
        <v>0</v>
      </c>
      <c r="L28" s="32">
        <v>0</v>
      </c>
      <c r="M28" s="81">
        <v>6</v>
      </c>
    </row>
    <row r="29" spans="1:13" x14ac:dyDescent="0.2">
      <c r="A29" s="56" t="s">
        <v>30</v>
      </c>
      <c r="B29" s="28" t="s">
        <v>250</v>
      </c>
      <c r="C29" s="29">
        <v>3</v>
      </c>
      <c r="D29" s="29">
        <v>0</v>
      </c>
      <c r="E29" s="29">
        <v>3</v>
      </c>
      <c r="F29" s="29">
        <v>4</v>
      </c>
      <c r="G29" s="110"/>
      <c r="H29" s="25" t="s">
        <v>42</v>
      </c>
      <c r="I29" s="28" t="s">
        <v>48</v>
      </c>
      <c r="J29" s="29">
        <v>2</v>
      </c>
      <c r="K29" s="29">
        <v>2</v>
      </c>
      <c r="L29" s="29">
        <v>3</v>
      </c>
      <c r="M29" s="58">
        <v>3</v>
      </c>
    </row>
    <row r="30" spans="1:13" x14ac:dyDescent="0.2">
      <c r="A30" s="56" t="s">
        <v>31</v>
      </c>
      <c r="B30" s="28" t="s">
        <v>184</v>
      </c>
      <c r="C30" s="29">
        <v>3</v>
      </c>
      <c r="D30" s="29">
        <v>0</v>
      </c>
      <c r="E30" s="29">
        <v>3</v>
      </c>
      <c r="F30" s="29">
        <v>4</v>
      </c>
      <c r="G30" s="110"/>
      <c r="H30" s="25" t="s">
        <v>43</v>
      </c>
      <c r="I30" s="28" t="s">
        <v>37</v>
      </c>
      <c r="J30" s="29">
        <v>2</v>
      </c>
      <c r="K30" s="29">
        <v>2</v>
      </c>
      <c r="L30" s="29">
        <v>3</v>
      </c>
      <c r="M30" s="58">
        <v>3</v>
      </c>
    </row>
    <row r="31" spans="1:13" x14ac:dyDescent="0.2">
      <c r="A31" s="56" t="s">
        <v>32</v>
      </c>
      <c r="B31" s="28" t="s">
        <v>67</v>
      </c>
      <c r="C31" s="29">
        <v>2</v>
      </c>
      <c r="D31" s="29">
        <v>2</v>
      </c>
      <c r="E31" s="29">
        <v>3</v>
      </c>
      <c r="F31" s="29">
        <v>4</v>
      </c>
      <c r="G31" s="110"/>
      <c r="H31" s="25" t="s">
        <v>44</v>
      </c>
      <c r="I31" s="28" t="s">
        <v>49</v>
      </c>
      <c r="J31" s="29">
        <v>3</v>
      </c>
      <c r="K31" s="29">
        <v>0</v>
      </c>
      <c r="L31" s="29">
        <v>3</v>
      </c>
      <c r="M31" s="58">
        <v>3</v>
      </c>
    </row>
    <row r="32" spans="1:13" x14ac:dyDescent="0.2">
      <c r="A32" s="56" t="s">
        <v>33</v>
      </c>
      <c r="B32" s="28" t="s">
        <v>38</v>
      </c>
      <c r="C32" s="29">
        <v>2</v>
      </c>
      <c r="D32" s="29">
        <v>2</v>
      </c>
      <c r="E32" s="29">
        <v>3</v>
      </c>
      <c r="F32" s="29">
        <v>4</v>
      </c>
      <c r="G32" s="110"/>
      <c r="H32" s="25" t="s">
        <v>45</v>
      </c>
      <c r="I32" s="28" t="s">
        <v>51</v>
      </c>
      <c r="J32" s="29">
        <v>2</v>
      </c>
      <c r="K32" s="29">
        <v>0</v>
      </c>
      <c r="L32" s="29">
        <v>2</v>
      </c>
      <c r="M32" s="58">
        <v>2</v>
      </c>
    </row>
    <row r="33" spans="1:13" x14ac:dyDescent="0.2">
      <c r="A33" s="56" t="s">
        <v>34</v>
      </c>
      <c r="B33" s="28" t="s">
        <v>39</v>
      </c>
      <c r="C33" s="29">
        <v>2</v>
      </c>
      <c r="D33" s="29">
        <v>0</v>
      </c>
      <c r="E33" s="29">
        <v>2</v>
      </c>
      <c r="F33" s="29">
        <v>3</v>
      </c>
      <c r="G33" s="110"/>
      <c r="H33" s="25" t="s">
        <v>46</v>
      </c>
      <c r="I33" s="28" t="s">
        <v>52</v>
      </c>
      <c r="J33" s="29">
        <v>2</v>
      </c>
      <c r="K33" s="29">
        <v>0</v>
      </c>
      <c r="L33" s="29">
        <v>2</v>
      </c>
      <c r="M33" s="58">
        <v>2</v>
      </c>
    </row>
    <row r="34" spans="1:13" ht="12.75" customHeight="1" x14ac:dyDescent="0.2">
      <c r="A34" s="87" t="s">
        <v>283</v>
      </c>
      <c r="B34" s="33" t="s">
        <v>284</v>
      </c>
      <c r="C34" s="34">
        <v>2</v>
      </c>
      <c r="D34" s="34">
        <v>0</v>
      </c>
      <c r="E34" s="34">
        <v>2</v>
      </c>
      <c r="F34" s="34">
        <v>3</v>
      </c>
      <c r="G34" s="110"/>
      <c r="H34" s="35" t="s">
        <v>55</v>
      </c>
      <c r="I34" s="28" t="s">
        <v>148</v>
      </c>
      <c r="J34" s="29">
        <v>3</v>
      </c>
      <c r="K34" s="29">
        <v>0</v>
      </c>
      <c r="L34" s="29">
        <v>3</v>
      </c>
      <c r="M34" s="58">
        <v>3</v>
      </c>
    </row>
    <row r="35" spans="1:13" x14ac:dyDescent="0.2">
      <c r="A35" s="56" t="s">
        <v>35</v>
      </c>
      <c r="B35" s="28" t="s">
        <v>40</v>
      </c>
      <c r="C35" s="29">
        <v>2</v>
      </c>
      <c r="D35" s="29">
        <v>0</v>
      </c>
      <c r="E35" s="29">
        <v>2</v>
      </c>
      <c r="F35" s="29">
        <v>2</v>
      </c>
      <c r="G35" s="110"/>
      <c r="H35" s="25" t="s">
        <v>47</v>
      </c>
      <c r="I35" s="28" t="s">
        <v>53</v>
      </c>
      <c r="J35" s="29">
        <v>2</v>
      </c>
      <c r="K35" s="29">
        <v>0</v>
      </c>
      <c r="L35" s="29">
        <v>2</v>
      </c>
      <c r="M35" s="58">
        <v>2</v>
      </c>
    </row>
    <row r="36" spans="1:13" x14ac:dyDescent="0.2">
      <c r="A36" s="56" t="s">
        <v>68</v>
      </c>
      <c r="B36" s="28" t="s">
        <v>195</v>
      </c>
      <c r="C36" s="29">
        <v>2</v>
      </c>
      <c r="D36" s="29">
        <v>0</v>
      </c>
      <c r="E36" s="29">
        <v>2</v>
      </c>
      <c r="F36" s="29">
        <v>2</v>
      </c>
      <c r="G36" s="110"/>
      <c r="H36" s="25" t="s">
        <v>68</v>
      </c>
      <c r="I36" s="28" t="s">
        <v>154</v>
      </c>
      <c r="J36" s="29">
        <v>2</v>
      </c>
      <c r="K36" s="29">
        <v>2</v>
      </c>
      <c r="L36" s="29">
        <v>3</v>
      </c>
      <c r="M36" s="58">
        <v>4</v>
      </c>
    </row>
    <row r="37" spans="1:13" ht="12.75" customHeight="1" x14ac:dyDescent="0.2">
      <c r="A37" s="56"/>
      <c r="B37" s="36"/>
      <c r="C37" s="37"/>
      <c r="D37" s="37"/>
      <c r="E37" s="37"/>
      <c r="F37" s="37"/>
      <c r="G37" s="110"/>
      <c r="H37" s="25" t="s">
        <v>68</v>
      </c>
      <c r="I37" s="28" t="s">
        <v>155</v>
      </c>
      <c r="J37" s="29">
        <v>2</v>
      </c>
      <c r="K37" s="29">
        <v>0</v>
      </c>
      <c r="L37" s="29">
        <v>2</v>
      </c>
      <c r="M37" s="58">
        <v>2</v>
      </c>
    </row>
    <row r="38" spans="1:13" x14ac:dyDescent="0.2">
      <c r="A38" s="125" t="s">
        <v>15</v>
      </c>
      <c r="B38" s="126"/>
      <c r="C38" s="27">
        <f>SUM(C28:C37)</f>
        <v>21</v>
      </c>
      <c r="D38" s="27">
        <f>SUM(D28:D37)</f>
        <v>4</v>
      </c>
      <c r="E38" s="27">
        <f>SUM(E28:E37)</f>
        <v>23</v>
      </c>
      <c r="F38" s="27">
        <f>SUM(F28:F37)</f>
        <v>30</v>
      </c>
      <c r="G38" s="111"/>
      <c r="H38" s="123" t="s">
        <v>15</v>
      </c>
      <c r="I38" s="121"/>
      <c r="J38" s="27">
        <f>SUM(J28:J37)</f>
        <v>20</v>
      </c>
      <c r="K38" s="27">
        <f>SUM(K28:K37)</f>
        <v>6</v>
      </c>
      <c r="L38" s="27">
        <f>SUM(L28:L37)</f>
        <v>23</v>
      </c>
      <c r="M38" s="57">
        <f>SUM(M28:M37)</f>
        <v>30</v>
      </c>
    </row>
    <row r="39" spans="1:13" x14ac:dyDescent="0.2">
      <c r="A39" s="61"/>
      <c r="B39" s="38"/>
      <c r="C39" s="38"/>
      <c r="D39" s="38"/>
      <c r="E39" s="38"/>
      <c r="F39" s="38"/>
      <c r="G39" s="44"/>
      <c r="H39" s="40"/>
      <c r="I39" s="40"/>
      <c r="J39" s="38"/>
      <c r="K39" s="38"/>
      <c r="L39" s="38"/>
      <c r="M39" s="62"/>
    </row>
    <row r="40" spans="1:13" x14ac:dyDescent="0.2">
      <c r="A40" s="115" t="s">
        <v>196</v>
      </c>
      <c r="B40" s="115"/>
      <c r="C40" s="115"/>
      <c r="D40" s="115"/>
      <c r="E40" s="115"/>
      <c r="F40" s="115"/>
      <c r="G40" s="36"/>
      <c r="H40" s="132" t="s">
        <v>215</v>
      </c>
      <c r="I40" s="132"/>
      <c r="J40" s="132"/>
      <c r="K40" s="132"/>
      <c r="L40" s="132"/>
      <c r="M40" s="132"/>
    </row>
    <row r="41" spans="1:13" x14ac:dyDescent="0.2">
      <c r="A41" s="96" t="s">
        <v>141</v>
      </c>
      <c r="B41" s="97" t="s">
        <v>142</v>
      </c>
      <c r="C41" s="98" t="s">
        <v>11</v>
      </c>
      <c r="D41" s="98" t="s">
        <v>12</v>
      </c>
      <c r="E41" s="98" t="s">
        <v>13</v>
      </c>
      <c r="F41" s="98" t="s">
        <v>14</v>
      </c>
      <c r="G41" s="110"/>
      <c r="H41" s="99" t="s">
        <v>141</v>
      </c>
      <c r="I41" s="97" t="s">
        <v>142</v>
      </c>
      <c r="J41" s="98" t="s">
        <v>11</v>
      </c>
      <c r="K41" s="98" t="s">
        <v>12</v>
      </c>
      <c r="L41" s="98" t="s">
        <v>13</v>
      </c>
      <c r="M41" s="100" t="s">
        <v>14</v>
      </c>
    </row>
    <row r="42" spans="1:13" x14ac:dyDescent="0.2">
      <c r="A42" s="56" t="s">
        <v>197</v>
      </c>
      <c r="B42" s="28" t="s">
        <v>60</v>
      </c>
      <c r="C42" s="29">
        <v>2</v>
      </c>
      <c r="D42" s="29">
        <v>0</v>
      </c>
      <c r="E42" s="29">
        <v>2</v>
      </c>
      <c r="F42" s="29">
        <v>2</v>
      </c>
      <c r="G42" s="110"/>
      <c r="H42" s="25" t="s">
        <v>205</v>
      </c>
      <c r="I42" s="28" t="s">
        <v>210</v>
      </c>
      <c r="J42" s="29">
        <v>2</v>
      </c>
      <c r="K42" s="29">
        <v>0</v>
      </c>
      <c r="L42" s="29">
        <v>2</v>
      </c>
      <c r="M42" s="58">
        <v>2</v>
      </c>
    </row>
    <row r="43" spans="1:13" ht="12.75" customHeight="1" x14ac:dyDescent="0.2">
      <c r="A43" s="56" t="s">
        <v>198</v>
      </c>
      <c r="B43" s="28" t="s">
        <v>202</v>
      </c>
      <c r="C43" s="29">
        <v>2</v>
      </c>
      <c r="D43" s="29">
        <v>0</v>
      </c>
      <c r="E43" s="29">
        <v>2</v>
      </c>
      <c r="F43" s="29">
        <v>2</v>
      </c>
      <c r="G43" s="110"/>
      <c r="H43" s="25" t="s">
        <v>206</v>
      </c>
      <c r="I43" s="28" t="s">
        <v>211</v>
      </c>
      <c r="J43" s="29">
        <v>2</v>
      </c>
      <c r="K43" s="29">
        <v>0</v>
      </c>
      <c r="L43" s="29">
        <v>2</v>
      </c>
      <c r="M43" s="58">
        <v>2</v>
      </c>
    </row>
    <row r="44" spans="1:13" x14ac:dyDescent="0.2">
      <c r="A44" s="56" t="s">
        <v>199</v>
      </c>
      <c r="B44" s="28" t="s">
        <v>59</v>
      </c>
      <c r="C44" s="29">
        <v>2</v>
      </c>
      <c r="D44" s="29">
        <v>0</v>
      </c>
      <c r="E44" s="29">
        <v>2</v>
      </c>
      <c r="F44" s="29">
        <v>2</v>
      </c>
      <c r="G44" s="110"/>
      <c r="H44" s="25" t="s">
        <v>207</v>
      </c>
      <c r="I44" s="28" t="s">
        <v>212</v>
      </c>
      <c r="J44" s="29">
        <v>2</v>
      </c>
      <c r="K44" s="29">
        <v>0</v>
      </c>
      <c r="L44" s="29">
        <v>2</v>
      </c>
      <c r="M44" s="58">
        <v>2</v>
      </c>
    </row>
    <row r="45" spans="1:13" x14ac:dyDescent="0.2">
      <c r="A45" s="56" t="s">
        <v>200</v>
      </c>
      <c r="B45" s="28" t="s">
        <v>246</v>
      </c>
      <c r="C45" s="29">
        <v>2</v>
      </c>
      <c r="D45" s="29">
        <v>0</v>
      </c>
      <c r="E45" s="29">
        <v>2</v>
      </c>
      <c r="F45" s="29">
        <v>2</v>
      </c>
      <c r="G45" s="110"/>
      <c r="H45" s="25" t="s">
        <v>208</v>
      </c>
      <c r="I45" s="28" t="s">
        <v>213</v>
      </c>
      <c r="J45" s="29">
        <v>2</v>
      </c>
      <c r="K45" s="29">
        <v>0</v>
      </c>
      <c r="L45" s="29">
        <v>2</v>
      </c>
      <c r="M45" s="58">
        <v>2</v>
      </c>
    </row>
    <row r="46" spans="1:13" x14ac:dyDescent="0.2">
      <c r="A46" s="56" t="s">
        <v>201</v>
      </c>
      <c r="B46" s="28" t="s">
        <v>203</v>
      </c>
      <c r="C46" s="29">
        <v>2</v>
      </c>
      <c r="D46" s="29">
        <v>0</v>
      </c>
      <c r="E46" s="29">
        <v>2</v>
      </c>
      <c r="F46" s="29">
        <v>2</v>
      </c>
      <c r="G46" s="110"/>
      <c r="H46" s="25" t="s">
        <v>209</v>
      </c>
      <c r="I46" s="28" t="s">
        <v>214</v>
      </c>
      <c r="J46" s="29">
        <v>2</v>
      </c>
      <c r="K46" s="29">
        <v>0</v>
      </c>
      <c r="L46" s="29">
        <v>2</v>
      </c>
      <c r="M46" s="58">
        <v>2</v>
      </c>
    </row>
    <row r="47" spans="1:13" x14ac:dyDescent="0.2">
      <c r="A47" s="56" t="s">
        <v>310</v>
      </c>
      <c r="B47" s="28" t="s">
        <v>311</v>
      </c>
      <c r="C47" s="29">
        <v>2</v>
      </c>
      <c r="D47" s="29">
        <v>0</v>
      </c>
      <c r="E47" s="29">
        <v>2</v>
      </c>
      <c r="F47" s="29">
        <v>2</v>
      </c>
      <c r="G47" s="111"/>
      <c r="H47" s="25" t="s">
        <v>251</v>
      </c>
      <c r="I47" s="28" t="s">
        <v>252</v>
      </c>
      <c r="J47" s="29">
        <v>2</v>
      </c>
      <c r="K47" s="29">
        <v>0</v>
      </c>
      <c r="L47" s="29">
        <v>2</v>
      </c>
      <c r="M47" s="58">
        <v>2</v>
      </c>
    </row>
    <row r="48" spans="1:13" x14ac:dyDescent="0.2">
      <c r="A48" s="88"/>
      <c r="B48" s="38"/>
      <c r="C48" s="38"/>
      <c r="D48" s="38"/>
      <c r="E48" s="38"/>
      <c r="F48" s="38"/>
      <c r="G48" s="44"/>
      <c r="H48" s="20"/>
      <c r="I48" s="23"/>
      <c r="J48" s="24"/>
      <c r="K48" s="24"/>
      <c r="L48" s="24"/>
      <c r="M48" s="83"/>
    </row>
    <row r="49" spans="1:13" x14ac:dyDescent="0.2">
      <c r="A49" s="88"/>
      <c r="B49" s="38"/>
      <c r="C49" s="38"/>
      <c r="D49" s="38"/>
      <c r="E49" s="38"/>
      <c r="F49" s="38"/>
      <c r="G49" s="44"/>
      <c r="H49" s="112" t="s">
        <v>204</v>
      </c>
      <c r="I49" s="112"/>
      <c r="J49" s="112"/>
      <c r="K49" s="112"/>
      <c r="L49" s="112"/>
      <c r="M49" s="113"/>
    </row>
    <row r="50" spans="1:13" x14ac:dyDescent="0.2">
      <c r="A50" s="88"/>
      <c r="B50" s="38"/>
      <c r="C50" s="38"/>
      <c r="D50" s="38"/>
      <c r="E50" s="38"/>
      <c r="F50" s="38"/>
      <c r="G50" s="44"/>
      <c r="H50" s="25" t="s">
        <v>141</v>
      </c>
      <c r="I50" s="26" t="s">
        <v>142</v>
      </c>
      <c r="J50" s="27" t="s">
        <v>11</v>
      </c>
      <c r="K50" s="27" t="s">
        <v>12</v>
      </c>
      <c r="L50" s="27" t="s">
        <v>13</v>
      </c>
      <c r="M50" s="57" t="s">
        <v>14</v>
      </c>
    </row>
    <row r="51" spans="1:13" x14ac:dyDescent="0.2">
      <c r="A51" s="88"/>
      <c r="B51" s="42"/>
      <c r="C51" s="43"/>
      <c r="D51" s="43"/>
      <c r="E51" s="43"/>
      <c r="F51" s="43"/>
      <c r="G51" s="44"/>
      <c r="H51" s="25" t="s">
        <v>56</v>
      </c>
      <c r="I51" s="28" t="s">
        <v>216</v>
      </c>
      <c r="J51" s="29">
        <v>2</v>
      </c>
      <c r="K51" s="29">
        <v>2</v>
      </c>
      <c r="L51" s="29">
        <v>3</v>
      </c>
      <c r="M51" s="58">
        <v>4</v>
      </c>
    </row>
    <row r="52" spans="1:13" x14ac:dyDescent="0.2">
      <c r="A52" s="71"/>
      <c r="B52" s="51"/>
      <c r="C52" s="22"/>
      <c r="D52" s="22"/>
      <c r="E52" s="22"/>
      <c r="F52" s="22"/>
      <c r="G52" s="44"/>
      <c r="H52" s="25" t="s">
        <v>57</v>
      </c>
      <c r="I52" s="28" t="s">
        <v>217</v>
      </c>
      <c r="J52" s="29">
        <v>2</v>
      </c>
      <c r="K52" s="29">
        <v>2</v>
      </c>
      <c r="L52" s="29">
        <v>3</v>
      </c>
      <c r="M52" s="58">
        <v>4</v>
      </c>
    </row>
    <row r="53" spans="1:13" ht="12" thickBot="1" x14ac:dyDescent="0.25">
      <c r="A53" s="72"/>
      <c r="B53" s="73"/>
      <c r="C53" s="74"/>
      <c r="D53" s="74"/>
      <c r="E53" s="74"/>
      <c r="F53" s="74"/>
      <c r="G53" s="75"/>
      <c r="H53" s="76" t="s">
        <v>58</v>
      </c>
      <c r="I53" s="77" t="s">
        <v>218</v>
      </c>
      <c r="J53" s="78">
        <v>2</v>
      </c>
      <c r="K53" s="78">
        <v>2</v>
      </c>
      <c r="L53" s="78">
        <v>3</v>
      </c>
      <c r="M53" s="79">
        <v>4</v>
      </c>
    </row>
    <row r="54" spans="1:13" x14ac:dyDescent="0.2">
      <c r="G54" s="39"/>
      <c r="H54" s="41"/>
      <c r="I54" s="42"/>
      <c r="J54" s="43"/>
      <c r="K54" s="43"/>
      <c r="L54" s="43"/>
      <c r="M54" s="43"/>
    </row>
    <row r="55" spans="1:13" ht="12" thickBot="1" x14ac:dyDescent="0.25">
      <c r="G55" s="39"/>
      <c r="H55" s="41"/>
      <c r="I55" s="42"/>
      <c r="J55" s="43"/>
      <c r="K55" s="43"/>
      <c r="L55" s="43"/>
      <c r="M55" s="43"/>
    </row>
    <row r="56" spans="1:13" x14ac:dyDescent="0.2">
      <c r="A56" s="152" t="s">
        <v>143</v>
      </c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4"/>
    </row>
    <row r="57" spans="1:13" ht="12.75" customHeight="1" x14ac:dyDescent="0.2">
      <c r="A57" s="155" t="s">
        <v>69</v>
      </c>
      <c r="B57" s="156"/>
      <c r="C57" s="156"/>
      <c r="D57" s="156"/>
      <c r="E57" s="156"/>
      <c r="F57" s="156"/>
      <c r="G57" s="131"/>
      <c r="H57" s="156" t="s">
        <v>102</v>
      </c>
      <c r="I57" s="156"/>
      <c r="J57" s="156"/>
      <c r="K57" s="156"/>
      <c r="L57" s="156"/>
      <c r="M57" s="157"/>
    </row>
    <row r="58" spans="1:13" x14ac:dyDescent="0.2">
      <c r="A58" s="56" t="s">
        <v>141</v>
      </c>
      <c r="B58" s="26" t="s">
        <v>142</v>
      </c>
      <c r="C58" s="27" t="s">
        <v>11</v>
      </c>
      <c r="D58" s="27" t="s">
        <v>12</v>
      </c>
      <c r="E58" s="27" t="s">
        <v>13</v>
      </c>
      <c r="F58" s="27" t="s">
        <v>14</v>
      </c>
      <c r="G58" s="110"/>
      <c r="H58" s="25" t="s">
        <v>141</v>
      </c>
      <c r="I58" s="26" t="s">
        <v>142</v>
      </c>
      <c r="J58" s="27" t="s">
        <v>11</v>
      </c>
      <c r="K58" s="27" t="s">
        <v>12</v>
      </c>
      <c r="L58" s="27" t="s">
        <v>13</v>
      </c>
      <c r="M58" s="57" t="s">
        <v>14</v>
      </c>
    </row>
    <row r="59" spans="1:13" x14ac:dyDescent="0.2">
      <c r="A59" s="56" t="s">
        <v>87</v>
      </c>
      <c r="B59" s="28" t="s">
        <v>65</v>
      </c>
      <c r="C59" s="29">
        <v>2</v>
      </c>
      <c r="D59" s="29">
        <v>2</v>
      </c>
      <c r="E59" s="29">
        <f>D59*0.5+C59</f>
        <v>3</v>
      </c>
      <c r="F59" s="29">
        <v>5</v>
      </c>
      <c r="G59" s="110"/>
      <c r="H59" s="25" t="s">
        <v>83</v>
      </c>
      <c r="I59" s="28" t="s">
        <v>88</v>
      </c>
      <c r="J59" s="29">
        <v>3</v>
      </c>
      <c r="K59" s="29">
        <v>0</v>
      </c>
      <c r="L59" s="29">
        <v>3</v>
      </c>
      <c r="M59" s="58">
        <v>3</v>
      </c>
    </row>
    <row r="60" spans="1:13" x14ac:dyDescent="0.2">
      <c r="A60" s="56" t="s">
        <v>62</v>
      </c>
      <c r="B60" s="28" t="s">
        <v>66</v>
      </c>
      <c r="C60" s="29">
        <v>3</v>
      </c>
      <c r="D60" s="29">
        <v>0</v>
      </c>
      <c r="E60" s="29">
        <f t="shared" ref="E60:E67" si="1">D60*0.5+C60</f>
        <v>3</v>
      </c>
      <c r="F60" s="29">
        <v>3</v>
      </c>
      <c r="G60" s="110"/>
      <c r="H60" s="25" t="s">
        <v>84</v>
      </c>
      <c r="I60" s="28" t="s">
        <v>89</v>
      </c>
      <c r="J60" s="29">
        <v>2</v>
      </c>
      <c r="K60" s="29">
        <v>2</v>
      </c>
      <c r="L60" s="29">
        <v>3</v>
      </c>
      <c r="M60" s="58">
        <v>3</v>
      </c>
    </row>
    <row r="61" spans="1:13" x14ac:dyDescent="0.2">
      <c r="A61" s="56" t="s">
        <v>63</v>
      </c>
      <c r="B61" s="28" t="s">
        <v>50</v>
      </c>
      <c r="C61" s="29">
        <v>2</v>
      </c>
      <c r="D61" s="29">
        <v>2</v>
      </c>
      <c r="E61" s="29">
        <f t="shared" si="1"/>
        <v>3</v>
      </c>
      <c r="F61" s="29">
        <v>3</v>
      </c>
      <c r="G61" s="110"/>
      <c r="H61" s="25" t="s">
        <v>85</v>
      </c>
      <c r="I61" s="28" t="s">
        <v>90</v>
      </c>
      <c r="J61" s="29">
        <v>2</v>
      </c>
      <c r="K61" s="29">
        <v>2</v>
      </c>
      <c r="L61" s="29">
        <v>3</v>
      </c>
      <c r="M61" s="58">
        <v>4</v>
      </c>
    </row>
    <row r="62" spans="1:13" ht="12.75" customHeight="1" x14ac:dyDescent="0.2">
      <c r="A62" s="56" t="s">
        <v>64</v>
      </c>
      <c r="B62" s="28" t="s">
        <v>185</v>
      </c>
      <c r="C62" s="29">
        <v>3</v>
      </c>
      <c r="D62" s="29">
        <v>0</v>
      </c>
      <c r="E62" s="29">
        <f t="shared" si="1"/>
        <v>3</v>
      </c>
      <c r="F62" s="29">
        <v>3</v>
      </c>
      <c r="G62" s="110"/>
      <c r="H62" s="25" t="s">
        <v>86</v>
      </c>
      <c r="I62" s="28" t="s">
        <v>25</v>
      </c>
      <c r="J62" s="29">
        <v>2</v>
      </c>
      <c r="K62" s="29">
        <v>2</v>
      </c>
      <c r="L62" s="29">
        <v>3</v>
      </c>
      <c r="M62" s="58">
        <v>3</v>
      </c>
    </row>
    <row r="63" spans="1:13" x14ac:dyDescent="0.2">
      <c r="A63" s="59" t="s">
        <v>269</v>
      </c>
      <c r="B63" s="14" t="s">
        <v>254</v>
      </c>
      <c r="C63" s="15">
        <v>0</v>
      </c>
      <c r="D63" s="15">
        <v>2</v>
      </c>
      <c r="E63" s="32">
        <f t="shared" si="1"/>
        <v>1</v>
      </c>
      <c r="F63" s="15">
        <v>2</v>
      </c>
      <c r="G63" s="110"/>
      <c r="H63" s="25" t="s">
        <v>91</v>
      </c>
      <c r="I63" s="28" t="s">
        <v>186</v>
      </c>
      <c r="J63" s="29">
        <v>3</v>
      </c>
      <c r="K63" s="29">
        <v>0</v>
      </c>
      <c r="L63" s="29">
        <v>3</v>
      </c>
      <c r="M63" s="58">
        <v>3</v>
      </c>
    </row>
    <row r="64" spans="1:13" x14ac:dyDescent="0.2">
      <c r="A64" s="56" t="s">
        <v>68</v>
      </c>
      <c r="B64" s="28" t="s">
        <v>156</v>
      </c>
      <c r="C64" s="29">
        <v>2</v>
      </c>
      <c r="D64" s="29">
        <v>0</v>
      </c>
      <c r="E64" s="29">
        <f t="shared" si="1"/>
        <v>2</v>
      </c>
      <c r="F64" s="29">
        <v>5</v>
      </c>
      <c r="G64" s="110"/>
      <c r="H64" s="30" t="s">
        <v>259</v>
      </c>
      <c r="I64" s="31" t="s">
        <v>263</v>
      </c>
      <c r="J64" s="32">
        <v>0</v>
      </c>
      <c r="K64" s="32">
        <v>0</v>
      </c>
      <c r="L64" s="32">
        <v>0</v>
      </c>
      <c r="M64" s="81">
        <v>6</v>
      </c>
    </row>
    <row r="65" spans="1:13" x14ac:dyDescent="0.2">
      <c r="A65" s="56"/>
      <c r="B65" s="28" t="s">
        <v>219</v>
      </c>
      <c r="C65" s="29">
        <v>2</v>
      </c>
      <c r="D65" s="29">
        <v>0</v>
      </c>
      <c r="E65" s="29">
        <f t="shared" si="1"/>
        <v>2</v>
      </c>
      <c r="F65" s="29">
        <v>5</v>
      </c>
      <c r="G65" s="110"/>
      <c r="H65" s="25" t="s">
        <v>68</v>
      </c>
      <c r="I65" s="28" t="s">
        <v>158</v>
      </c>
      <c r="J65" s="29">
        <v>2</v>
      </c>
      <c r="K65" s="29">
        <v>0</v>
      </c>
      <c r="L65" s="29">
        <v>2</v>
      </c>
      <c r="M65" s="58">
        <v>3</v>
      </c>
    </row>
    <row r="66" spans="1:13" x14ac:dyDescent="0.2">
      <c r="A66" s="56" t="s">
        <v>68</v>
      </c>
      <c r="B66" s="28" t="s">
        <v>157</v>
      </c>
      <c r="C66" s="29">
        <v>2</v>
      </c>
      <c r="D66" s="29">
        <v>0</v>
      </c>
      <c r="E66" s="29">
        <f t="shared" si="1"/>
        <v>2</v>
      </c>
      <c r="F66" s="29">
        <v>2</v>
      </c>
      <c r="G66" s="110"/>
      <c r="H66" s="25" t="s">
        <v>68</v>
      </c>
      <c r="I66" s="28" t="s">
        <v>230</v>
      </c>
      <c r="J66" s="29">
        <v>2</v>
      </c>
      <c r="K66" s="29">
        <v>0</v>
      </c>
      <c r="L66" s="29">
        <v>2</v>
      </c>
      <c r="M66" s="58">
        <v>3</v>
      </c>
    </row>
    <row r="67" spans="1:13" x14ac:dyDescent="0.2">
      <c r="A67" s="56" t="s">
        <v>68</v>
      </c>
      <c r="B67" s="28" t="s">
        <v>239</v>
      </c>
      <c r="C67" s="29">
        <v>2</v>
      </c>
      <c r="D67" s="29">
        <v>0</v>
      </c>
      <c r="E67" s="29">
        <f t="shared" si="1"/>
        <v>2</v>
      </c>
      <c r="F67" s="29">
        <v>2</v>
      </c>
      <c r="G67" s="110"/>
      <c r="H67" s="25" t="s">
        <v>68</v>
      </c>
      <c r="I67" s="17" t="s">
        <v>229</v>
      </c>
      <c r="J67" s="29">
        <v>2</v>
      </c>
      <c r="K67" s="29">
        <v>0</v>
      </c>
      <c r="L67" s="29">
        <v>2</v>
      </c>
      <c r="M67" s="58">
        <v>2</v>
      </c>
    </row>
    <row r="68" spans="1:13" x14ac:dyDescent="0.2">
      <c r="A68" s="119" t="s">
        <v>15</v>
      </c>
      <c r="B68" s="121"/>
      <c r="C68" s="27">
        <f>SUM(C59:C67)</f>
        <v>18</v>
      </c>
      <c r="D68" s="27">
        <f>SUM(D59:D67)</f>
        <v>6</v>
      </c>
      <c r="E68" s="27">
        <f>SUM(E59:E67)</f>
        <v>21</v>
      </c>
      <c r="F68" s="27">
        <f>SUM(F59:F67)</f>
        <v>30</v>
      </c>
      <c r="G68" s="111"/>
      <c r="H68" s="127" t="s">
        <v>15</v>
      </c>
      <c r="I68" s="126"/>
      <c r="J68" s="27">
        <f>SUM(J59:J67)</f>
        <v>18</v>
      </c>
      <c r="K68" s="27">
        <f>SUM(K59:K67)</f>
        <v>6</v>
      </c>
      <c r="L68" s="27">
        <f>SUM(L59:L67)</f>
        <v>21</v>
      </c>
      <c r="M68" s="57">
        <f>SUM(M59:M67)</f>
        <v>30</v>
      </c>
    </row>
    <row r="69" spans="1:13" x14ac:dyDescent="0.2">
      <c r="A69" s="82"/>
      <c r="B69" s="40"/>
      <c r="C69" s="38"/>
      <c r="D69" s="38"/>
      <c r="E69" s="38"/>
      <c r="F69" s="38"/>
      <c r="G69" s="50"/>
      <c r="H69" s="38"/>
      <c r="I69" s="38"/>
      <c r="J69" s="38"/>
      <c r="K69" s="38"/>
      <c r="L69" s="38"/>
      <c r="M69" s="62"/>
    </row>
    <row r="70" spans="1:13" x14ac:dyDescent="0.2">
      <c r="A70" s="149" t="s">
        <v>228</v>
      </c>
      <c r="B70" s="150"/>
      <c r="C70" s="150"/>
      <c r="D70" s="150"/>
      <c r="E70" s="150"/>
      <c r="F70" s="150"/>
      <c r="G70" s="50"/>
      <c r="H70" s="150" t="s">
        <v>231</v>
      </c>
      <c r="I70" s="150"/>
      <c r="J70" s="150"/>
      <c r="K70" s="150"/>
      <c r="L70" s="150"/>
      <c r="M70" s="151"/>
    </row>
    <row r="71" spans="1:13" x14ac:dyDescent="0.2">
      <c r="A71" s="56" t="s">
        <v>141</v>
      </c>
      <c r="B71" s="26" t="s">
        <v>142</v>
      </c>
      <c r="C71" s="27" t="s">
        <v>11</v>
      </c>
      <c r="D71" s="27" t="s">
        <v>12</v>
      </c>
      <c r="E71" s="27" t="s">
        <v>13</v>
      </c>
      <c r="F71" s="27" t="s">
        <v>14</v>
      </c>
      <c r="G71" s="128"/>
      <c r="H71" s="25" t="s">
        <v>141</v>
      </c>
      <c r="I71" s="26" t="s">
        <v>142</v>
      </c>
      <c r="J71" s="27" t="s">
        <v>11</v>
      </c>
      <c r="K71" s="27" t="s">
        <v>12</v>
      </c>
      <c r="L71" s="27" t="s">
        <v>13</v>
      </c>
      <c r="M71" s="57" t="s">
        <v>14</v>
      </c>
    </row>
    <row r="72" spans="1:13" x14ac:dyDescent="0.2">
      <c r="A72" s="56" t="s">
        <v>70</v>
      </c>
      <c r="B72" s="28" t="s">
        <v>75</v>
      </c>
      <c r="C72" s="29">
        <v>2</v>
      </c>
      <c r="D72" s="29">
        <v>0</v>
      </c>
      <c r="E72" s="29">
        <v>2</v>
      </c>
      <c r="F72" s="29">
        <v>5</v>
      </c>
      <c r="G72" s="129"/>
      <c r="H72" s="25" t="s">
        <v>92</v>
      </c>
      <c r="I72" s="28" t="s">
        <v>97</v>
      </c>
      <c r="J72" s="29">
        <v>2</v>
      </c>
      <c r="K72" s="29">
        <v>0</v>
      </c>
      <c r="L72" s="29">
        <v>2</v>
      </c>
      <c r="M72" s="58">
        <v>3</v>
      </c>
    </row>
    <row r="73" spans="1:13" x14ac:dyDescent="0.2">
      <c r="A73" s="56" t="s">
        <v>71</v>
      </c>
      <c r="B73" s="28" t="s">
        <v>149</v>
      </c>
      <c r="C73" s="29">
        <v>2</v>
      </c>
      <c r="D73" s="29">
        <v>0</v>
      </c>
      <c r="E73" s="29">
        <v>2</v>
      </c>
      <c r="F73" s="29">
        <v>5</v>
      </c>
      <c r="G73" s="129"/>
      <c r="H73" s="25" t="s">
        <v>93</v>
      </c>
      <c r="I73" s="28" t="s">
        <v>314</v>
      </c>
      <c r="J73" s="29">
        <v>2</v>
      </c>
      <c r="K73" s="29">
        <v>0</v>
      </c>
      <c r="L73" s="29">
        <v>2</v>
      </c>
      <c r="M73" s="58">
        <v>3</v>
      </c>
    </row>
    <row r="74" spans="1:13" x14ac:dyDescent="0.2">
      <c r="A74" s="56" t="s">
        <v>313</v>
      </c>
      <c r="B74" s="28" t="s">
        <v>76</v>
      </c>
      <c r="C74" s="29">
        <v>2</v>
      </c>
      <c r="D74" s="29">
        <v>0</v>
      </c>
      <c r="E74" s="29">
        <v>2</v>
      </c>
      <c r="F74" s="29">
        <v>5</v>
      </c>
      <c r="G74" s="129"/>
      <c r="H74" s="25" t="s">
        <v>94</v>
      </c>
      <c r="I74" s="28" t="s">
        <v>98</v>
      </c>
      <c r="J74" s="29">
        <v>2</v>
      </c>
      <c r="K74" s="29">
        <v>0</v>
      </c>
      <c r="L74" s="29">
        <v>2</v>
      </c>
      <c r="M74" s="58">
        <v>3</v>
      </c>
    </row>
    <row r="75" spans="1:13" x14ac:dyDescent="0.2">
      <c r="A75" s="56" t="s">
        <v>72</v>
      </c>
      <c r="B75" s="28" t="s">
        <v>77</v>
      </c>
      <c r="C75" s="29">
        <v>2</v>
      </c>
      <c r="D75" s="29">
        <v>0</v>
      </c>
      <c r="E75" s="29">
        <v>2</v>
      </c>
      <c r="F75" s="29">
        <v>5</v>
      </c>
      <c r="G75" s="129"/>
      <c r="H75" s="25" t="s">
        <v>95</v>
      </c>
      <c r="I75" s="28" t="s">
        <v>99</v>
      </c>
      <c r="J75" s="29">
        <v>2</v>
      </c>
      <c r="K75" s="29">
        <v>0</v>
      </c>
      <c r="L75" s="29">
        <v>2</v>
      </c>
      <c r="M75" s="58">
        <v>3</v>
      </c>
    </row>
    <row r="76" spans="1:13" x14ac:dyDescent="0.2">
      <c r="A76" s="56" t="s">
        <v>312</v>
      </c>
      <c r="B76" s="28" t="s">
        <v>78</v>
      </c>
      <c r="C76" s="29">
        <v>2</v>
      </c>
      <c r="D76" s="29">
        <v>0</v>
      </c>
      <c r="E76" s="29">
        <v>2</v>
      </c>
      <c r="F76" s="29">
        <v>5</v>
      </c>
      <c r="G76" s="129"/>
      <c r="H76" s="25" t="s">
        <v>96</v>
      </c>
      <c r="I76" s="28" t="s">
        <v>100</v>
      </c>
      <c r="J76" s="29">
        <v>2</v>
      </c>
      <c r="K76" s="29">
        <v>0</v>
      </c>
      <c r="L76" s="29">
        <v>2</v>
      </c>
      <c r="M76" s="58">
        <v>3</v>
      </c>
    </row>
    <row r="77" spans="1:13" x14ac:dyDescent="0.2">
      <c r="A77" s="56" t="s">
        <v>73</v>
      </c>
      <c r="B77" s="28" t="s">
        <v>79</v>
      </c>
      <c r="C77" s="29">
        <v>2</v>
      </c>
      <c r="D77" s="29">
        <v>0</v>
      </c>
      <c r="E77" s="29">
        <v>2</v>
      </c>
      <c r="F77" s="29">
        <v>5</v>
      </c>
      <c r="G77" s="129"/>
      <c r="H77" s="25" t="s">
        <v>150</v>
      </c>
      <c r="I77" s="28" t="s">
        <v>101</v>
      </c>
      <c r="J77" s="29">
        <v>2</v>
      </c>
      <c r="K77" s="29">
        <v>0</v>
      </c>
      <c r="L77" s="29">
        <v>2</v>
      </c>
      <c r="M77" s="58">
        <v>3</v>
      </c>
    </row>
    <row r="78" spans="1:13" x14ac:dyDescent="0.2">
      <c r="A78" s="56" t="s">
        <v>74</v>
      </c>
      <c r="B78" s="28" t="s">
        <v>80</v>
      </c>
      <c r="C78" s="29">
        <v>2</v>
      </c>
      <c r="D78" s="29">
        <v>0</v>
      </c>
      <c r="E78" s="29">
        <v>2</v>
      </c>
      <c r="F78" s="29">
        <v>5</v>
      </c>
      <c r="G78" s="129"/>
      <c r="H78" s="25" t="s">
        <v>165</v>
      </c>
      <c r="I78" s="28" t="s">
        <v>81</v>
      </c>
      <c r="J78" s="29">
        <v>2</v>
      </c>
      <c r="K78" s="29">
        <v>0</v>
      </c>
      <c r="L78" s="29">
        <v>2</v>
      </c>
      <c r="M78" s="58">
        <v>3</v>
      </c>
    </row>
    <row r="79" spans="1:13" x14ac:dyDescent="0.2">
      <c r="A79" s="56" t="s">
        <v>285</v>
      </c>
      <c r="B79" s="28" t="s">
        <v>288</v>
      </c>
      <c r="C79" s="29">
        <v>2</v>
      </c>
      <c r="D79" s="29">
        <v>0</v>
      </c>
      <c r="E79" s="29">
        <v>2</v>
      </c>
      <c r="F79" s="29">
        <v>5</v>
      </c>
      <c r="G79" s="129"/>
      <c r="H79" s="25" t="s">
        <v>291</v>
      </c>
      <c r="I79" s="28" t="s">
        <v>294</v>
      </c>
      <c r="J79" s="29">
        <v>2</v>
      </c>
      <c r="K79" s="29">
        <v>0</v>
      </c>
      <c r="L79" s="29">
        <v>2</v>
      </c>
      <c r="M79" s="58">
        <v>3</v>
      </c>
    </row>
    <row r="80" spans="1:13" x14ac:dyDescent="0.2">
      <c r="A80" s="56" t="s">
        <v>286</v>
      </c>
      <c r="B80" s="28" t="s">
        <v>287</v>
      </c>
      <c r="C80" s="29">
        <v>2</v>
      </c>
      <c r="D80" s="29">
        <v>0</v>
      </c>
      <c r="E80" s="29">
        <v>2</v>
      </c>
      <c r="F80" s="29">
        <v>5</v>
      </c>
      <c r="G80" s="129"/>
      <c r="H80" s="25" t="s">
        <v>292</v>
      </c>
      <c r="I80" s="28" t="s">
        <v>295</v>
      </c>
      <c r="J80" s="29">
        <v>2</v>
      </c>
      <c r="K80" s="29">
        <v>0</v>
      </c>
      <c r="L80" s="29">
        <v>2</v>
      </c>
      <c r="M80" s="58">
        <v>3</v>
      </c>
    </row>
    <row r="81" spans="1:13" x14ac:dyDescent="0.2">
      <c r="A81" s="56" t="s">
        <v>289</v>
      </c>
      <c r="B81" s="28" t="s">
        <v>290</v>
      </c>
      <c r="C81" s="29">
        <v>2</v>
      </c>
      <c r="D81" s="29">
        <v>0</v>
      </c>
      <c r="E81" s="29">
        <v>2</v>
      </c>
      <c r="F81" s="29">
        <v>5</v>
      </c>
      <c r="G81" s="130"/>
      <c r="H81" s="25" t="s">
        <v>293</v>
      </c>
      <c r="I81" s="28" t="s">
        <v>296</v>
      </c>
      <c r="J81" s="29">
        <v>2</v>
      </c>
      <c r="K81" s="29">
        <v>0</v>
      </c>
      <c r="L81" s="29">
        <v>2</v>
      </c>
      <c r="M81" s="58">
        <v>3</v>
      </c>
    </row>
    <row r="82" spans="1:13" x14ac:dyDescent="0.2">
      <c r="A82" s="71"/>
      <c r="B82" s="51"/>
      <c r="C82" s="22"/>
      <c r="D82" s="22"/>
      <c r="E82" s="22"/>
      <c r="F82" s="22"/>
      <c r="G82" s="50"/>
      <c r="H82" s="20"/>
      <c r="I82" s="23"/>
      <c r="J82" s="24"/>
      <c r="K82" s="24"/>
      <c r="L82" s="24"/>
      <c r="M82" s="83"/>
    </row>
    <row r="83" spans="1:13" x14ac:dyDescent="0.2">
      <c r="A83" s="115" t="s">
        <v>220</v>
      </c>
      <c r="B83" s="115"/>
      <c r="C83" s="115"/>
      <c r="D83" s="115"/>
      <c r="E83" s="115"/>
      <c r="F83" s="115"/>
      <c r="G83" s="37"/>
      <c r="H83" s="115" t="s">
        <v>232</v>
      </c>
      <c r="I83" s="115"/>
      <c r="J83" s="115"/>
      <c r="K83" s="115"/>
      <c r="L83" s="115"/>
      <c r="M83" s="115"/>
    </row>
    <row r="84" spans="1:13" x14ac:dyDescent="0.2">
      <c r="A84" s="96" t="s">
        <v>141</v>
      </c>
      <c r="B84" s="97" t="s">
        <v>142</v>
      </c>
      <c r="C84" s="98" t="s">
        <v>11</v>
      </c>
      <c r="D84" s="98" t="s">
        <v>12</v>
      </c>
      <c r="E84" s="98" t="s">
        <v>13</v>
      </c>
      <c r="F84" s="98" t="s">
        <v>14</v>
      </c>
      <c r="G84" s="145"/>
      <c r="H84" s="99" t="s">
        <v>141</v>
      </c>
      <c r="I84" s="97" t="s">
        <v>142</v>
      </c>
      <c r="J84" s="98" t="s">
        <v>11</v>
      </c>
      <c r="K84" s="98" t="s">
        <v>12</v>
      </c>
      <c r="L84" s="98" t="s">
        <v>13</v>
      </c>
      <c r="M84" s="100" t="s">
        <v>14</v>
      </c>
    </row>
    <row r="85" spans="1:13" x14ac:dyDescent="0.2">
      <c r="A85" s="56" t="s">
        <v>221</v>
      </c>
      <c r="B85" s="28" t="s">
        <v>224</v>
      </c>
      <c r="C85" s="29">
        <v>2</v>
      </c>
      <c r="D85" s="29">
        <v>0</v>
      </c>
      <c r="E85" s="29">
        <v>2</v>
      </c>
      <c r="F85" s="29">
        <v>2</v>
      </c>
      <c r="G85" s="145"/>
      <c r="H85" s="25" t="s">
        <v>233</v>
      </c>
      <c r="I85" s="28" t="s">
        <v>236</v>
      </c>
      <c r="J85" s="29">
        <v>2</v>
      </c>
      <c r="K85" s="29">
        <v>0</v>
      </c>
      <c r="L85" s="29">
        <v>2</v>
      </c>
      <c r="M85" s="58">
        <v>2</v>
      </c>
    </row>
    <row r="86" spans="1:13" x14ac:dyDescent="0.2">
      <c r="A86" s="56" t="s">
        <v>222</v>
      </c>
      <c r="B86" s="28" t="s">
        <v>225</v>
      </c>
      <c r="C86" s="29">
        <v>2</v>
      </c>
      <c r="D86" s="29">
        <v>0</v>
      </c>
      <c r="E86" s="29">
        <v>2</v>
      </c>
      <c r="F86" s="29">
        <v>2</v>
      </c>
      <c r="G86" s="145"/>
      <c r="H86" s="25" t="s">
        <v>234</v>
      </c>
      <c r="I86" s="28" t="s">
        <v>237</v>
      </c>
      <c r="J86" s="29">
        <v>2</v>
      </c>
      <c r="K86" s="29">
        <v>0</v>
      </c>
      <c r="L86" s="29">
        <v>2</v>
      </c>
      <c r="M86" s="58">
        <v>2</v>
      </c>
    </row>
    <row r="87" spans="1:13" x14ac:dyDescent="0.2">
      <c r="A87" s="56" t="s">
        <v>223</v>
      </c>
      <c r="B87" s="28" t="s">
        <v>226</v>
      </c>
      <c r="C87" s="29">
        <v>2</v>
      </c>
      <c r="D87" s="29">
        <v>0</v>
      </c>
      <c r="E87" s="29">
        <v>2</v>
      </c>
      <c r="F87" s="29">
        <v>2</v>
      </c>
      <c r="G87" s="145"/>
      <c r="H87" s="25" t="s">
        <v>235</v>
      </c>
      <c r="I87" s="28" t="s">
        <v>238</v>
      </c>
      <c r="J87" s="29">
        <v>2</v>
      </c>
      <c r="K87" s="29">
        <v>0</v>
      </c>
      <c r="L87" s="29">
        <v>2</v>
      </c>
      <c r="M87" s="58">
        <v>2</v>
      </c>
    </row>
    <row r="88" spans="1:13" x14ac:dyDescent="0.2">
      <c r="A88" s="56" t="s">
        <v>315</v>
      </c>
      <c r="B88" s="28" t="s">
        <v>227</v>
      </c>
      <c r="C88" s="29">
        <v>2</v>
      </c>
      <c r="D88" s="29">
        <v>0</v>
      </c>
      <c r="E88" s="29">
        <v>2</v>
      </c>
      <c r="F88" s="29">
        <v>2</v>
      </c>
      <c r="G88" s="145"/>
      <c r="H88" s="10" t="s">
        <v>257</v>
      </c>
      <c r="I88" s="12" t="s">
        <v>24</v>
      </c>
      <c r="J88" s="7">
        <v>2</v>
      </c>
      <c r="K88" s="7">
        <v>0</v>
      </c>
      <c r="L88" s="7">
        <v>2</v>
      </c>
      <c r="M88" s="84">
        <v>2</v>
      </c>
    </row>
    <row r="89" spans="1:13" ht="12" thickBot="1" x14ac:dyDescent="0.25">
      <c r="A89" s="80" t="s">
        <v>316</v>
      </c>
      <c r="B89" s="77" t="s">
        <v>247</v>
      </c>
      <c r="C89" s="78">
        <v>2</v>
      </c>
      <c r="D89" s="78">
        <v>0</v>
      </c>
      <c r="E89" s="78">
        <v>2</v>
      </c>
      <c r="F89" s="78">
        <v>2</v>
      </c>
      <c r="G89" s="146"/>
      <c r="H89" s="85"/>
      <c r="I89" s="73"/>
      <c r="J89" s="73"/>
      <c r="K89" s="73"/>
      <c r="L89" s="73"/>
      <c r="M89" s="86"/>
    </row>
    <row r="90" spans="1:13" x14ac:dyDescent="0.2">
      <c r="A90" s="41"/>
      <c r="B90" s="42"/>
      <c r="C90" s="43"/>
      <c r="D90" s="43"/>
      <c r="E90" s="43"/>
      <c r="F90" s="43"/>
      <c r="G90" s="39"/>
      <c r="H90" s="41"/>
      <c r="I90" s="42"/>
      <c r="J90" s="43"/>
      <c r="K90" s="43"/>
      <c r="L90" s="43"/>
      <c r="M90" s="43"/>
    </row>
    <row r="91" spans="1:13" x14ac:dyDescent="0.2">
      <c r="A91" s="41"/>
      <c r="B91" s="42"/>
      <c r="C91" s="43"/>
      <c r="D91" s="43"/>
      <c r="E91" s="43"/>
      <c r="F91" s="43"/>
      <c r="G91" s="39"/>
      <c r="H91" s="41"/>
      <c r="I91" s="42"/>
      <c r="J91" s="43"/>
      <c r="K91" s="43"/>
      <c r="L91" s="43"/>
      <c r="M91" s="43"/>
    </row>
    <row r="92" spans="1:13" x14ac:dyDescent="0.2">
      <c r="A92" s="41"/>
      <c r="B92" s="42"/>
      <c r="C92" s="43"/>
      <c r="D92" s="43"/>
      <c r="E92" s="43"/>
      <c r="F92" s="43"/>
      <c r="G92" s="39"/>
      <c r="H92" s="41"/>
      <c r="I92" s="42"/>
      <c r="J92" s="43"/>
      <c r="K92" s="43"/>
      <c r="L92" s="43"/>
      <c r="M92" s="43"/>
    </row>
    <row r="93" spans="1:13" ht="12" thickBot="1" x14ac:dyDescent="0.25">
      <c r="A93" s="41"/>
      <c r="B93" s="42"/>
      <c r="C93" s="43"/>
      <c r="D93" s="43"/>
      <c r="E93" s="43"/>
      <c r="F93" s="43"/>
      <c r="G93" s="39"/>
      <c r="H93" s="41"/>
      <c r="I93" s="42"/>
      <c r="J93" s="43"/>
      <c r="K93" s="43"/>
      <c r="L93" s="43"/>
      <c r="M93" s="43"/>
    </row>
    <row r="94" spans="1:13" x14ac:dyDescent="0.2">
      <c r="A94" s="116" t="s">
        <v>145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8"/>
    </row>
    <row r="95" spans="1:13" x14ac:dyDescent="0.2">
      <c r="A95" s="119" t="s">
        <v>107</v>
      </c>
      <c r="B95" s="120"/>
      <c r="C95" s="120"/>
      <c r="D95" s="120"/>
      <c r="E95" s="120"/>
      <c r="F95" s="121"/>
      <c r="G95" s="122"/>
      <c r="H95" s="123" t="s">
        <v>144</v>
      </c>
      <c r="I95" s="120"/>
      <c r="J95" s="120"/>
      <c r="K95" s="120"/>
      <c r="L95" s="120"/>
      <c r="M95" s="124"/>
    </row>
    <row r="96" spans="1:13" x14ac:dyDescent="0.2">
      <c r="A96" s="56" t="s">
        <v>141</v>
      </c>
      <c r="B96" s="26" t="s">
        <v>142</v>
      </c>
      <c r="C96" s="27" t="s">
        <v>11</v>
      </c>
      <c r="D96" s="27" t="s">
        <v>12</v>
      </c>
      <c r="E96" s="27" t="s">
        <v>13</v>
      </c>
      <c r="F96" s="27" t="s">
        <v>14</v>
      </c>
      <c r="G96" s="122"/>
      <c r="H96" s="25" t="s">
        <v>141</v>
      </c>
      <c r="I96" s="26" t="s">
        <v>142</v>
      </c>
      <c r="J96" s="27" t="s">
        <v>11</v>
      </c>
      <c r="K96" s="27" t="s">
        <v>12</v>
      </c>
      <c r="L96" s="27" t="s">
        <v>13</v>
      </c>
      <c r="M96" s="57" t="s">
        <v>14</v>
      </c>
    </row>
    <row r="97" spans="1:13" x14ac:dyDescent="0.2">
      <c r="A97" s="56" t="s">
        <v>103</v>
      </c>
      <c r="B97" s="28" t="s">
        <v>106</v>
      </c>
      <c r="C97" s="29">
        <v>2</v>
      </c>
      <c r="D97" s="29">
        <v>2</v>
      </c>
      <c r="E97" s="29">
        <f>C97+D97*0.5</f>
        <v>3</v>
      </c>
      <c r="F97" s="29">
        <v>3</v>
      </c>
      <c r="G97" s="122"/>
      <c r="H97" s="25" t="s">
        <v>125</v>
      </c>
      <c r="I97" s="28" t="s">
        <v>128</v>
      </c>
      <c r="J97" s="29">
        <v>0</v>
      </c>
      <c r="K97" s="29">
        <v>2</v>
      </c>
      <c r="L97" s="29">
        <v>1</v>
      </c>
      <c r="M97" s="58">
        <v>6</v>
      </c>
    </row>
    <row r="98" spans="1:13" x14ac:dyDescent="0.2">
      <c r="A98" s="56" t="s">
        <v>104</v>
      </c>
      <c r="B98" s="28" t="s">
        <v>187</v>
      </c>
      <c r="C98" s="29">
        <v>2</v>
      </c>
      <c r="D98" s="29">
        <v>2</v>
      </c>
      <c r="E98" s="29">
        <f t="shared" ref="E98:E104" si="2">C98+D98*0.5</f>
        <v>3</v>
      </c>
      <c r="F98" s="29">
        <v>4</v>
      </c>
      <c r="G98" s="122"/>
      <c r="H98" s="25" t="s">
        <v>122</v>
      </c>
      <c r="I98" s="28" t="s">
        <v>126</v>
      </c>
      <c r="J98" s="29">
        <v>2</v>
      </c>
      <c r="K98" s="29">
        <v>2</v>
      </c>
      <c r="L98" s="29">
        <v>3</v>
      </c>
      <c r="M98" s="58">
        <v>3</v>
      </c>
    </row>
    <row r="99" spans="1:13" x14ac:dyDescent="0.2">
      <c r="A99" s="56" t="s">
        <v>105</v>
      </c>
      <c r="B99" s="28" t="s">
        <v>299</v>
      </c>
      <c r="C99" s="29">
        <v>2</v>
      </c>
      <c r="D99" s="29">
        <v>1</v>
      </c>
      <c r="E99" s="29">
        <f t="shared" si="2"/>
        <v>2.5</v>
      </c>
      <c r="F99" s="29">
        <v>3</v>
      </c>
      <c r="G99" s="122"/>
      <c r="H99" s="25" t="s">
        <v>123</v>
      </c>
      <c r="I99" s="28" t="s">
        <v>190</v>
      </c>
      <c r="J99" s="29">
        <v>2</v>
      </c>
      <c r="K99" s="29">
        <v>2</v>
      </c>
      <c r="L99" s="29">
        <v>3</v>
      </c>
      <c r="M99" s="58">
        <v>4</v>
      </c>
    </row>
    <row r="100" spans="1:13" ht="12.75" customHeight="1" x14ac:dyDescent="0.2">
      <c r="A100" s="56" t="s">
        <v>108</v>
      </c>
      <c r="B100" s="28" t="s">
        <v>188</v>
      </c>
      <c r="C100" s="29">
        <v>2</v>
      </c>
      <c r="D100" s="29">
        <v>0</v>
      </c>
      <c r="E100" s="29">
        <f t="shared" si="2"/>
        <v>2</v>
      </c>
      <c r="F100" s="29">
        <v>3</v>
      </c>
      <c r="G100" s="122"/>
      <c r="H100" s="25" t="s">
        <v>124</v>
      </c>
      <c r="I100" s="28" t="s">
        <v>127</v>
      </c>
      <c r="J100" s="29">
        <v>2</v>
      </c>
      <c r="K100" s="29">
        <v>1</v>
      </c>
      <c r="L100" s="29">
        <v>2.5</v>
      </c>
      <c r="M100" s="58">
        <v>3</v>
      </c>
    </row>
    <row r="101" spans="1:13" x14ac:dyDescent="0.2">
      <c r="A101" s="59" t="s">
        <v>270</v>
      </c>
      <c r="B101" s="14" t="s">
        <v>273</v>
      </c>
      <c r="C101" s="15">
        <v>0</v>
      </c>
      <c r="D101" s="15">
        <v>2</v>
      </c>
      <c r="E101" s="32">
        <f t="shared" si="2"/>
        <v>1</v>
      </c>
      <c r="F101" s="15">
        <v>2</v>
      </c>
      <c r="G101" s="122"/>
      <c r="H101" s="25" t="s">
        <v>68</v>
      </c>
      <c r="I101" s="28" t="s">
        <v>162</v>
      </c>
      <c r="J101" s="29">
        <v>2</v>
      </c>
      <c r="K101" s="29">
        <v>0</v>
      </c>
      <c r="L101" s="29">
        <v>2</v>
      </c>
      <c r="M101" s="58">
        <v>6</v>
      </c>
    </row>
    <row r="102" spans="1:13" x14ac:dyDescent="0.2">
      <c r="A102" s="56" t="s">
        <v>68</v>
      </c>
      <c r="B102" s="28" t="s">
        <v>159</v>
      </c>
      <c r="C102" s="29">
        <v>2</v>
      </c>
      <c r="D102" s="29">
        <v>0</v>
      </c>
      <c r="E102" s="29">
        <f t="shared" si="2"/>
        <v>2</v>
      </c>
      <c r="F102" s="29">
        <v>5</v>
      </c>
      <c r="G102" s="122"/>
      <c r="H102" s="25" t="s">
        <v>68</v>
      </c>
      <c r="I102" s="28" t="s">
        <v>163</v>
      </c>
      <c r="J102" s="29">
        <v>2</v>
      </c>
      <c r="K102" s="29">
        <v>0</v>
      </c>
      <c r="L102" s="29">
        <v>2</v>
      </c>
      <c r="M102" s="58">
        <v>6</v>
      </c>
    </row>
    <row r="103" spans="1:13" x14ac:dyDescent="0.2">
      <c r="A103" s="56" t="s">
        <v>68</v>
      </c>
      <c r="B103" s="28" t="s">
        <v>160</v>
      </c>
      <c r="C103" s="29">
        <v>2</v>
      </c>
      <c r="D103" s="29">
        <v>0</v>
      </c>
      <c r="E103" s="29">
        <f t="shared" si="2"/>
        <v>2</v>
      </c>
      <c r="F103" s="29">
        <v>5</v>
      </c>
      <c r="G103" s="122"/>
      <c r="H103" s="25" t="s">
        <v>68</v>
      </c>
      <c r="I103" s="28" t="s">
        <v>164</v>
      </c>
      <c r="J103" s="29">
        <v>2</v>
      </c>
      <c r="K103" s="29">
        <v>0</v>
      </c>
      <c r="L103" s="29">
        <v>2</v>
      </c>
      <c r="M103" s="58">
        <v>2</v>
      </c>
    </row>
    <row r="104" spans="1:13" x14ac:dyDescent="0.2">
      <c r="A104" s="56" t="s">
        <v>68</v>
      </c>
      <c r="B104" s="28" t="s">
        <v>161</v>
      </c>
      <c r="C104" s="29">
        <v>2</v>
      </c>
      <c r="D104" s="29">
        <v>0</v>
      </c>
      <c r="E104" s="29">
        <f t="shared" si="2"/>
        <v>2</v>
      </c>
      <c r="F104" s="29">
        <v>5</v>
      </c>
      <c r="G104" s="122"/>
      <c r="H104" s="16"/>
      <c r="I104" s="17"/>
      <c r="J104" s="18"/>
      <c r="K104" s="18"/>
      <c r="L104" s="18"/>
      <c r="M104" s="60"/>
    </row>
    <row r="105" spans="1:13" x14ac:dyDescent="0.2">
      <c r="A105" s="125" t="s">
        <v>15</v>
      </c>
      <c r="B105" s="126"/>
      <c r="C105" s="27">
        <f>SUM(C97:C104)</f>
        <v>14</v>
      </c>
      <c r="D105" s="27">
        <f>SUM(D97:D104)</f>
        <v>7</v>
      </c>
      <c r="E105" s="27">
        <f>SUM(E97:E104)</f>
        <v>17.5</v>
      </c>
      <c r="F105" s="27">
        <f>SUM(F97:F104)</f>
        <v>30</v>
      </c>
      <c r="G105" s="122"/>
      <c r="H105" s="127" t="s">
        <v>15</v>
      </c>
      <c r="I105" s="126"/>
      <c r="J105" s="27">
        <f>SUM(J97:J103)</f>
        <v>12</v>
      </c>
      <c r="K105" s="27">
        <f>SUM(K97:K103)</f>
        <v>7</v>
      </c>
      <c r="L105" s="27">
        <f>SUM(L97:L103)</f>
        <v>15.5</v>
      </c>
      <c r="M105" s="57">
        <f>SUM(M97:M103)</f>
        <v>30</v>
      </c>
    </row>
    <row r="106" spans="1:13" x14ac:dyDescent="0.2">
      <c r="A106" s="61"/>
      <c r="B106" s="38"/>
      <c r="C106" s="38"/>
      <c r="D106" s="38"/>
      <c r="E106" s="38"/>
      <c r="F106" s="38"/>
      <c r="G106" s="50"/>
      <c r="H106" s="38"/>
      <c r="I106" s="38"/>
      <c r="J106" s="38"/>
      <c r="K106" s="38"/>
      <c r="L106" s="38"/>
      <c r="M106" s="62"/>
    </row>
    <row r="107" spans="1:13" x14ac:dyDescent="0.2">
      <c r="A107" s="61"/>
      <c r="B107" s="38"/>
      <c r="C107" s="38"/>
      <c r="D107" s="38"/>
      <c r="E107" s="38"/>
      <c r="F107" s="38"/>
      <c r="G107" s="50"/>
      <c r="H107" s="38"/>
      <c r="I107" s="38"/>
      <c r="J107" s="38"/>
      <c r="K107" s="38"/>
      <c r="L107" s="38"/>
      <c r="M107" s="62"/>
    </row>
    <row r="108" spans="1:13" x14ac:dyDescent="0.2">
      <c r="A108" s="52"/>
      <c r="B108" s="27" t="s">
        <v>240</v>
      </c>
      <c r="C108" s="37"/>
      <c r="D108" s="37"/>
      <c r="E108" s="37"/>
      <c r="F108" s="37"/>
      <c r="G108" s="36"/>
      <c r="H108" s="52"/>
      <c r="I108" s="27" t="s">
        <v>245</v>
      </c>
      <c r="J108" s="37"/>
      <c r="K108" s="37"/>
      <c r="L108" s="37"/>
      <c r="M108" s="37"/>
    </row>
    <row r="109" spans="1:13" x14ac:dyDescent="0.2">
      <c r="A109" s="56" t="s">
        <v>141</v>
      </c>
      <c r="B109" s="26" t="s">
        <v>142</v>
      </c>
      <c r="C109" s="27" t="s">
        <v>11</v>
      </c>
      <c r="D109" s="27" t="s">
        <v>12</v>
      </c>
      <c r="E109" s="27" t="s">
        <v>13</v>
      </c>
      <c r="F109" s="27" t="s">
        <v>14</v>
      </c>
      <c r="G109" s="131"/>
      <c r="H109" s="25" t="s">
        <v>141</v>
      </c>
      <c r="I109" s="26" t="s">
        <v>142</v>
      </c>
      <c r="J109" s="27" t="s">
        <v>11</v>
      </c>
      <c r="K109" s="27" t="s">
        <v>12</v>
      </c>
      <c r="L109" s="27" t="s">
        <v>13</v>
      </c>
      <c r="M109" s="57" t="s">
        <v>14</v>
      </c>
    </row>
    <row r="110" spans="1:13" x14ac:dyDescent="0.2">
      <c r="A110" s="56" t="s">
        <v>109</v>
      </c>
      <c r="B110" s="28" t="s">
        <v>115</v>
      </c>
      <c r="C110" s="29">
        <v>2</v>
      </c>
      <c r="D110" s="29">
        <v>0</v>
      </c>
      <c r="E110" s="29">
        <v>2</v>
      </c>
      <c r="F110" s="29">
        <v>5</v>
      </c>
      <c r="G110" s="110"/>
      <c r="H110" s="25" t="s">
        <v>129</v>
      </c>
      <c r="I110" s="28" t="s">
        <v>134</v>
      </c>
      <c r="J110" s="29">
        <v>2</v>
      </c>
      <c r="K110" s="29">
        <v>0</v>
      </c>
      <c r="L110" s="29">
        <v>2</v>
      </c>
      <c r="M110" s="58">
        <v>6</v>
      </c>
    </row>
    <row r="111" spans="1:13" x14ac:dyDescent="0.2">
      <c r="A111" s="56" t="s">
        <v>110</v>
      </c>
      <c r="B111" s="28" t="s">
        <v>116</v>
      </c>
      <c r="C111" s="29">
        <v>2</v>
      </c>
      <c r="D111" s="29">
        <v>0</v>
      </c>
      <c r="E111" s="29">
        <v>2</v>
      </c>
      <c r="F111" s="29">
        <v>5</v>
      </c>
      <c r="G111" s="110"/>
      <c r="H111" s="25" t="s">
        <v>130</v>
      </c>
      <c r="I111" s="28" t="s">
        <v>135</v>
      </c>
      <c r="J111" s="29">
        <v>2</v>
      </c>
      <c r="K111" s="29">
        <v>0</v>
      </c>
      <c r="L111" s="29">
        <v>2</v>
      </c>
      <c r="M111" s="58">
        <v>6</v>
      </c>
    </row>
    <row r="112" spans="1:13" x14ac:dyDescent="0.2">
      <c r="A112" s="56" t="s">
        <v>111</v>
      </c>
      <c r="B112" s="28" t="s">
        <v>117</v>
      </c>
      <c r="C112" s="29">
        <v>2</v>
      </c>
      <c r="D112" s="29">
        <v>0</v>
      </c>
      <c r="E112" s="29">
        <v>2</v>
      </c>
      <c r="F112" s="29">
        <v>5</v>
      </c>
      <c r="G112" s="110"/>
      <c r="H112" s="25" t="s">
        <v>131</v>
      </c>
      <c r="I112" s="28" t="s">
        <v>136</v>
      </c>
      <c r="J112" s="29">
        <v>2</v>
      </c>
      <c r="K112" s="29">
        <v>0</v>
      </c>
      <c r="L112" s="29">
        <v>2</v>
      </c>
      <c r="M112" s="58">
        <v>6</v>
      </c>
    </row>
    <row r="113" spans="1:13" x14ac:dyDescent="0.2">
      <c r="A113" s="56" t="s">
        <v>112</v>
      </c>
      <c r="B113" s="28" t="s">
        <v>118</v>
      </c>
      <c r="C113" s="29">
        <v>2</v>
      </c>
      <c r="D113" s="29">
        <v>0</v>
      </c>
      <c r="E113" s="29">
        <v>2</v>
      </c>
      <c r="F113" s="29">
        <v>5</v>
      </c>
      <c r="G113" s="110"/>
      <c r="H113" s="25" t="s">
        <v>132</v>
      </c>
      <c r="I113" s="28" t="s">
        <v>174</v>
      </c>
      <c r="J113" s="29">
        <v>2</v>
      </c>
      <c r="K113" s="29">
        <v>0</v>
      </c>
      <c r="L113" s="29">
        <v>2</v>
      </c>
      <c r="M113" s="58">
        <v>6</v>
      </c>
    </row>
    <row r="114" spans="1:13" x14ac:dyDescent="0.2">
      <c r="A114" s="56" t="s">
        <v>114</v>
      </c>
      <c r="B114" s="28" t="s">
        <v>119</v>
      </c>
      <c r="C114" s="29">
        <v>2</v>
      </c>
      <c r="D114" s="29">
        <v>0</v>
      </c>
      <c r="E114" s="29">
        <v>2</v>
      </c>
      <c r="F114" s="29">
        <v>5</v>
      </c>
      <c r="G114" s="110"/>
      <c r="H114" s="25" t="s">
        <v>146</v>
      </c>
      <c r="I114" s="28" t="s">
        <v>175</v>
      </c>
      <c r="J114" s="29">
        <v>2</v>
      </c>
      <c r="K114" s="29">
        <v>0</v>
      </c>
      <c r="L114" s="29">
        <v>2</v>
      </c>
      <c r="M114" s="58">
        <v>6</v>
      </c>
    </row>
    <row r="115" spans="1:13" x14ac:dyDescent="0.2">
      <c r="A115" s="56" t="s">
        <v>113</v>
      </c>
      <c r="B115" s="28" t="s">
        <v>120</v>
      </c>
      <c r="C115" s="29">
        <v>2</v>
      </c>
      <c r="D115" s="29">
        <v>0</v>
      </c>
      <c r="E115" s="29">
        <v>2</v>
      </c>
      <c r="F115" s="29">
        <v>5</v>
      </c>
      <c r="G115" s="110"/>
      <c r="H115" s="25" t="s">
        <v>147</v>
      </c>
      <c r="I115" s="28" t="s">
        <v>176</v>
      </c>
      <c r="J115" s="29">
        <v>2</v>
      </c>
      <c r="K115" s="29">
        <v>0</v>
      </c>
      <c r="L115" s="29">
        <v>2</v>
      </c>
      <c r="M115" s="58">
        <v>6</v>
      </c>
    </row>
    <row r="116" spans="1:13" x14ac:dyDescent="0.2">
      <c r="A116" s="56" t="s">
        <v>189</v>
      </c>
      <c r="B116" s="28" t="s">
        <v>152</v>
      </c>
      <c r="C116" s="29">
        <v>2</v>
      </c>
      <c r="D116" s="29">
        <v>0</v>
      </c>
      <c r="E116" s="29">
        <v>2</v>
      </c>
      <c r="F116" s="29">
        <v>5</v>
      </c>
      <c r="G116" s="110"/>
      <c r="H116" s="25" t="s">
        <v>133</v>
      </c>
      <c r="I116" s="28" t="s">
        <v>121</v>
      </c>
      <c r="J116" s="29">
        <v>2</v>
      </c>
      <c r="K116" s="29">
        <v>0</v>
      </c>
      <c r="L116" s="29">
        <v>2</v>
      </c>
      <c r="M116" s="58">
        <v>6</v>
      </c>
    </row>
    <row r="117" spans="1:13" x14ac:dyDescent="0.2">
      <c r="A117" s="66" t="s">
        <v>297</v>
      </c>
      <c r="B117" s="36" t="s">
        <v>300</v>
      </c>
      <c r="C117" s="37">
        <v>2</v>
      </c>
      <c r="D117" s="37">
        <v>0</v>
      </c>
      <c r="E117" s="37">
        <v>2</v>
      </c>
      <c r="F117" s="37">
        <v>5</v>
      </c>
      <c r="G117" s="110"/>
      <c r="H117" s="52" t="s">
        <v>304</v>
      </c>
      <c r="I117" s="36" t="s">
        <v>305</v>
      </c>
      <c r="J117" s="29">
        <v>2</v>
      </c>
      <c r="K117" s="29">
        <v>0</v>
      </c>
      <c r="L117" s="29">
        <v>2</v>
      </c>
      <c r="M117" s="58">
        <v>6</v>
      </c>
    </row>
    <row r="118" spans="1:13" x14ac:dyDescent="0.2">
      <c r="A118" s="67" t="s">
        <v>298</v>
      </c>
      <c r="B118" s="17" t="s">
        <v>301</v>
      </c>
      <c r="C118" s="18">
        <v>2</v>
      </c>
      <c r="D118" s="18">
        <v>0</v>
      </c>
      <c r="E118" s="18">
        <v>2</v>
      </c>
      <c r="F118" s="18">
        <v>5</v>
      </c>
      <c r="G118" s="110"/>
      <c r="H118" s="52" t="s">
        <v>306</v>
      </c>
      <c r="I118" s="36" t="s">
        <v>307</v>
      </c>
      <c r="J118" s="29">
        <v>2</v>
      </c>
      <c r="K118" s="29">
        <v>0</v>
      </c>
      <c r="L118" s="29">
        <v>2</v>
      </c>
      <c r="M118" s="58">
        <v>6</v>
      </c>
    </row>
    <row r="119" spans="1:13" x14ac:dyDescent="0.2">
      <c r="A119" s="67" t="s">
        <v>302</v>
      </c>
      <c r="B119" s="17" t="s">
        <v>303</v>
      </c>
      <c r="C119" s="18">
        <v>2</v>
      </c>
      <c r="D119" s="18">
        <v>0</v>
      </c>
      <c r="E119" s="18">
        <v>2</v>
      </c>
      <c r="F119" s="18">
        <v>5</v>
      </c>
      <c r="G119" s="111"/>
      <c r="H119" s="52" t="s">
        <v>308</v>
      </c>
      <c r="I119" s="36" t="s">
        <v>309</v>
      </c>
      <c r="J119" s="29">
        <v>2</v>
      </c>
      <c r="K119" s="29">
        <v>0</v>
      </c>
      <c r="L119" s="29">
        <v>2</v>
      </c>
      <c r="M119" s="58">
        <v>6</v>
      </c>
    </row>
    <row r="120" spans="1:13" x14ac:dyDescent="0.2">
      <c r="A120" s="63"/>
      <c r="B120" s="44"/>
      <c r="C120" s="50"/>
      <c r="D120" s="50"/>
      <c r="E120" s="50"/>
      <c r="F120" s="50"/>
      <c r="G120" s="44"/>
      <c r="H120" s="64"/>
      <c r="I120" s="44"/>
      <c r="J120" s="50"/>
      <c r="K120" s="50"/>
      <c r="L120" s="50"/>
      <c r="M120" s="65"/>
    </row>
    <row r="121" spans="1:13" x14ac:dyDescent="0.2">
      <c r="A121" s="68"/>
      <c r="B121" s="69"/>
      <c r="C121" s="69"/>
      <c r="D121" s="69"/>
      <c r="E121" s="69"/>
      <c r="F121" s="69"/>
      <c r="G121" s="44"/>
      <c r="H121" s="41"/>
      <c r="I121" s="38" t="s">
        <v>241</v>
      </c>
      <c r="J121" s="43"/>
      <c r="K121" s="43"/>
      <c r="L121" s="43"/>
      <c r="M121" s="70"/>
    </row>
    <row r="122" spans="1:13" x14ac:dyDescent="0.2">
      <c r="A122" s="68"/>
      <c r="B122" s="69"/>
      <c r="C122" s="69"/>
      <c r="D122" s="69"/>
      <c r="E122" s="69"/>
      <c r="F122" s="69"/>
      <c r="G122" s="44"/>
      <c r="H122" s="25" t="s">
        <v>141</v>
      </c>
      <c r="I122" s="26" t="s">
        <v>142</v>
      </c>
      <c r="J122" s="27" t="s">
        <v>11</v>
      </c>
      <c r="K122" s="27" t="s">
        <v>12</v>
      </c>
      <c r="L122" s="27" t="s">
        <v>13</v>
      </c>
      <c r="M122" s="57" t="s">
        <v>14</v>
      </c>
    </row>
    <row r="123" spans="1:13" x14ac:dyDescent="0.2">
      <c r="A123" s="71"/>
      <c r="B123" s="51"/>
      <c r="C123" s="22"/>
      <c r="D123" s="22"/>
      <c r="E123" s="22"/>
      <c r="F123" s="22"/>
      <c r="G123" s="44"/>
      <c r="H123" s="25" t="s">
        <v>244</v>
      </c>
      <c r="I123" s="28" t="s">
        <v>242</v>
      </c>
      <c r="J123" s="29">
        <v>2</v>
      </c>
      <c r="K123" s="29">
        <v>0</v>
      </c>
      <c r="L123" s="29">
        <v>2</v>
      </c>
      <c r="M123" s="58">
        <v>2</v>
      </c>
    </row>
    <row r="124" spans="1:13" x14ac:dyDescent="0.2">
      <c r="A124" s="71"/>
      <c r="B124" s="51"/>
      <c r="C124" s="22"/>
      <c r="D124" s="22"/>
      <c r="E124" s="22"/>
      <c r="F124" s="22"/>
      <c r="G124" s="44"/>
      <c r="H124" s="25" t="s">
        <v>243</v>
      </c>
      <c r="I124" s="28" t="s">
        <v>153</v>
      </c>
      <c r="J124" s="29">
        <v>2</v>
      </c>
      <c r="K124" s="29">
        <v>0</v>
      </c>
      <c r="L124" s="29">
        <v>2</v>
      </c>
      <c r="M124" s="58">
        <v>2</v>
      </c>
    </row>
    <row r="125" spans="1:13" ht="12" thickBot="1" x14ac:dyDescent="0.25">
      <c r="A125" s="72"/>
      <c r="B125" s="73"/>
      <c r="C125" s="74"/>
      <c r="D125" s="74"/>
      <c r="E125" s="74"/>
      <c r="F125" s="74"/>
      <c r="G125" s="75"/>
      <c r="H125" s="76" t="s">
        <v>253</v>
      </c>
      <c r="I125" s="77" t="s">
        <v>151</v>
      </c>
      <c r="J125" s="78">
        <v>2</v>
      </c>
      <c r="K125" s="78">
        <v>0</v>
      </c>
      <c r="L125" s="78">
        <v>2</v>
      </c>
      <c r="M125" s="79">
        <v>2</v>
      </c>
    </row>
    <row r="126" spans="1:13" x14ac:dyDescent="0.2">
      <c r="A126" s="54" t="s">
        <v>267</v>
      </c>
      <c r="B126" s="53" t="s">
        <v>268</v>
      </c>
      <c r="C126" s="43"/>
      <c r="D126" s="43"/>
      <c r="E126" s="43"/>
      <c r="F126" s="43"/>
      <c r="G126" s="39"/>
      <c r="H126" s="41"/>
      <c r="I126" s="42"/>
      <c r="J126" s="43"/>
      <c r="K126" s="43"/>
      <c r="L126" s="43"/>
      <c r="M126" s="43"/>
    </row>
    <row r="127" spans="1:13" x14ac:dyDescent="0.2">
      <c r="A127" s="54" t="s">
        <v>264</v>
      </c>
      <c r="B127" s="42" t="s">
        <v>274</v>
      </c>
      <c r="C127" s="43"/>
      <c r="D127" s="43"/>
      <c r="E127" s="43"/>
      <c r="F127" s="43"/>
      <c r="G127" s="39"/>
      <c r="H127" s="41"/>
      <c r="I127" s="42"/>
      <c r="J127" s="43"/>
      <c r="K127" s="43"/>
      <c r="L127" s="43"/>
      <c r="M127" s="43"/>
    </row>
    <row r="128" spans="1:13" x14ac:dyDescent="0.2">
      <c r="A128" s="54" t="s">
        <v>265</v>
      </c>
      <c r="B128" s="114" t="s">
        <v>266</v>
      </c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</row>
    <row r="129" spans="1:13" x14ac:dyDescent="0.2">
      <c r="A129" s="41"/>
      <c r="B129" s="42" t="s">
        <v>271</v>
      </c>
      <c r="C129" s="43"/>
      <c r="D129" s="43"/>
      <c r="E129" s="43"/>
      <c r="F129" s="43"/>
      <c r="G129" s="39"/>
      <c r="H129" s="41"/>
      <c r="I129" s="42"/>
      <c r="J129" s="43"/>
      <c r="K129" s="43"/>
      <c r="L129" s="43"/>
      <c r="M129" s="43"/>
    </row>
    <row r="130" spans="1:13" x14ac:dyDescent="0.2">
      <c r="A130" s="41"/>
      <c r="B130" s="42"/>
      <c r="C130" s="43"/>
      <c r="D130" s="43"/>
      <c r="E130" s="43"/>
      <c r="F130" s="43"/>
      <c r="G130" s="39"/>
      <c r="H130" s="41"/>
      <c r="I130" s="42"/>
      <c r="J130" s="43"/>
      <c r="K130" s="43"/>
      <c r="L130" s="43"/>
      <c r="M130" s="43"/>
    </row>
    <row r="131" spans="1:13" x14ac:dyDescent="0.2">
      <c r="A131" s="41"/>
      <c r="B131" s="46" t="s">
        <v>166</v>
      </c>
      <c r="C131" s="47"/>
      <c r="D131" s="47"/>
      <c r="E131" s="47"/>
      <c r="F131" s="43">
        <f>SUM(E21,L21,E38,L38,E68,L68,E105,L105)</f>
        <v>171.5</v>
      </c>
      <c r="G131" s="39"/>
      <c r="H131" s="41"/>
      <c r="I131" s="46" t="s">
        <v>167</v>
      </c>
      <c r="J131" s="47"/>
      <c r="K131" s="47"/>
      <c r="L131" s="47"/>
      <c r="M131" s="43">
        <f>SUM(F21,M21,F38,M38,F68,M68,F105,M105)</f>
        <v>240</v>
      </c>
    </row>
    <row r="132" spans="1:13" x14ac:dyDescent="0.2">
      <c r="A132" s="41"/>
      <c r="B132" s="46" t="s">
        <v>248</v>
      </c>
      <c r="C132" s="47"/>
      <c r="D132" s="47"/>
      <c r="E132" s="47"/>
      <c r="F132" s="43">
        <f>SUM(E11,E12,E16,L12,L13,L88,L33,L37,L37,E100,F137)</f>
        <v>32</v>
      </c>
      <c r="G132" s="39"/>
      <c r="H132" s="41"/>
      <c r="I132" s="46" t="s">
        <v>249</v>
      </c>
      <c r="J132" s="47"/>
      <c r="K132" s="47"/>
      <c r="L132" s="47"/>
      <c r="M132" s="43">
        <f>SUM(F11,F12,F16,M12,M13,M88,M33,F100,M134)</f>
        <v>27</v>
      </c>
    </row>
    <row r="133" spans="1:13" x14ac:dyDescent="0.2">
      <c r="A133" s="41"/>
      <c r="B133" s="46" t="s">
        <v>191</v>
      </c>
      <c r="D133" s="47"/>
      <c r="E133" s="47"/>
      <c r="F133" s="43">
        <f>SUM(C21,J21,C38,J38,C68,J68,C105,J105)</f>
        <v>149</v>
      </c>
      <c r="G133" s="39"/>
      <c r="H133" s="41"/>
      <c r="I133" s="46" t="s">
        <v>169</v>
      </c>
      <c r="J133" s="47"/>
      <c r="K133" s="47"/>
      <c r="L133" s="47"/>
      <c r="M133" s="43">
        <f>SUM(M36,F64:F65,M65:M66,F102:F104,M101:M102)</f>
        <v>47</v>
      </c>
    </row>
    <row r="134" spans="1:13" x14ac:dyDescent="0.2">
      <c r="A134" s="41"/>
      <c r="B134" s="46" t="s">
        <v>192</v>
      </c>
      <c r="D134" s="47"/>
      <c r="E134" s="47"/>
      <c r="F134" s="43">
        <f>SUM(D21,K21,D38,K38,D68,K68,D105,K105)</f>
        <v>45</v>
      </c>
      <c r="G134" s="39"/>
      <c r="H134" s="41"/>
      <c r="I134" s="46" t="s">
        <v>171</v>
      </c>
      <c r="J134" s="47"/>
      <c r="K134" s="47"/>
      <c r="L134" s="47"/>
      <c r="M134" s="43">
        <f>SUM(F36,M37,F67,M67,M103)</f>
        <v>10</v>
      </c>
    </row>
    <row r="135" spans="1:13" x14ac:dyDescent="0.2">
      <c r="A135" s="41"/>
      <c r="B135" s="46" t="s">
        <v>193</v>
      </c>
      <c r="D135" s="47"/>
      <c r="E135" s="47"/>
      <c r="F135" s="43">
        <f>SUM(C21:D21,J21:K21,C38:D38,J38:K38,C68:D68,J68:K68,C105:D105,J105:K105)</f>
        <v>194</v>
      </c>
      <c r="G135" s="39"/>
      <c r="H135" s="41"/>
      <c r="I135" s="46" t="s">
        <v>173</v>
      </c>
      <c r="J135" s="47"/>
      <c r="K135" s="47"/>
      <c r="L135" s="47"/>
      <c r="M135" s="43">
        <f>SUM(M133:M134)</f>
        <v>57</v>
      </c>
    </row>
    <row r="136" spans="1:13" x14ac:dyDescent="0.2">
      <c r="A136" s="41"/>
      <c r="B136" s="46" t="s">
        <v>168</v>
      </c>
      <c r="C136" s="47"/>
      <c r="D136" s="47"/>
      <c r="E136" s="47"/>
      <c r="F136" s="43">
        <f>SUM(L36,E64,E65,L65,L66,E102:E104,L101:L102)</f>
        <v>21</v>
      </c>
      <c r="G136" s="39"/>
      <c r="H136" s="41"/>
      <c r="I136" s="42"/>
      <c r="J136" s="43"/>
      <c r="K136" s="43"/>
      <c r="L136" s="43"/>
      <c r="M136" s="43"/>
    </row>
    <row r="137" spans="1:13" x14ac:dyDescent="0.2">
      <c r="A137" s="45"/>
      <c r="B137" s="46" t="s">
        <v>170</v>
      </c>
      <c r="C137" s="47"/>
      <c r="D137" s="47"/>
      <c r="E137" s="47"/>
      <c r="F137" s="47">
        <f>SUM(E36,L37,E66:E67,L67,L103)</f>
        <v>12</v>
      </c>
      <c r="G137" s="39"/>
      <c r="H137" s="45"/>
      <c r="I137" s="46"/>
      <c r="J137" s="47"/>
      <c r="K137" s="47"/>
      <c r="L137" s="47"/>
      <c r="M137" s="47"/>
    </row>
    <row r="138" spans="1:13" x14ac:dyDescent="0.2">
      <c r="A138" s="45"/>
      <c r="B138" s="46" t="s">
        <v>172</v>
      </c>
      <c r="C138" s="47"/>
      <c r="D138" s="47"/>
      <c r="E138" s="47"/>
      <c r="F138" s="47">
        <f>SUM(E36,L36:L37,E64:E67,L65:L67,E102:E104,L101:L103)</f>
        <v>33</v>
      </c>
      <c r="G138" s="39"/>
      <c r="H138" s="45"/>
      <c r="K138" s="47"/>
      <c r="L138" s="47"/>
      <c r="M138" s="47"/>
    </row>
    <row r="139" spans="1:13" x14ac:dyDescent="0.2">
      <c r="A139" s="53"/>
      <c r="B139" s="53"/>
      <c r="C139" s="53"/>
      <c r="D139" s="53"/>
      <c r="E139" s="53"/>
      <c r="F139" s="55">
        <f>F134/F133</f>
        <v>0.30201342281879195</v>
      </c>
      <c r="G139" s="53"/>
      <c r="H139" s="53"/>
      <c r="I139" s="53"/>
      <c r="J139" s="53"/>
      <c r="K139" s="53"/>
      <c r="L139" s="53"/>
      <c r="M139" s="53"/>
    </row>
    <row r="140" spans="1:13" x14ac:dyDescent="0.2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</row>
    <row r="141" spans="1:13" x14ac:dyDescent="0.2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</row>
  </sheetData>
  <mergeCells count="40">
    <mergeCell ref="A1:M1"/>
    <mergeCell ref="A2:M2"/>
    <mergeCell ref="A3:M3"/>
    <mergeCell ref="A4:M4"/>
    <mergeCell ref="A70:F70"/>
    <mergeCell ref="H70:M70"/>
    <mergeCell ref="A68:B68"/>
    <mergeCell ref="H68:I68"/>
    <mergeCell ref="A56:M56"/>
    <mergeCell ref="A57:F57"/>
    <mergeCell ref="H57:M57"/>
    <mergeCell ref="A25:M25"/>
    <mergeCell ref="A26:F26"/>
    <mergeCell ref="A8:M8"/>
    <mergeCell ref="A9:F9"/>
    <mergeCell ref="G9:G21"/>
    <mergeCell ref="H9:M9"/>
    <mergeCell ref="A21:B21"/>
    <mergeCell ref="H21:I21"/>
    <mergeCell ref="A38:B38"/>
    <mergeCell ref="H38:I38"/>
    <mergeCell ref="G26:G38"/>
    <mergeCell ref="A40:F40"/>
    <mergeCell ref="H40:M40"/>
    <mergeCell ref="H26:M26"/>
    <mergeCell ref="G41:G47"/>
    <mergeCell ref="H49:M49"/>
    <mergeCell ref="B128:M128"/>
    <mergeCell ref="A83:F83"/>
    <mergeCell ref="H83:M83"/>
    <mergeCell ref="A94:M94"/>
    <mergeCell ref="A95:F95"/>
    <mergeCell ref="G95:G105"/>
    <mergeCell ref="H95:M95"/>
    <mergeCell ref="A105:B105"/>
    <mergeCell ref="H105:I105"/>
    <mergeCell ref="G71:G81"/>
    <mergeCell ref="G57:G68"/>
    <mergeCell ref="G84:G89"/>
    <mergeCell ref="G109:G119"/>
  </mergeCells>
  <pageMargins left="0.70866141732283472" right="0.70866141732283472" top="0.55118110236220474" bottom="0.55118110236220474" header="0.31496062992125984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zoomScaleNormal="100" workbookViewId="0">
      <selection activeCell="P21" sqref="P21"/>
    </sheetView>
  </sheetViews>
  <sheetFormatPr defaultRowHeight="12.75" x14ac:dyDescent="0.2"/>
  <cols>
    <col min="1" max="1" width="9.140625" style="4" customWidth="1"/>
    <col min="2" max="2" width="32.28515625" style="4" customWidth="1"/>
    <col min="3" max="3" width="3.7109375" style="4" customWidth="1"/>
    <col min="4" max="4" width="3.140625" style="4" customWidth="1"/>
    <col min="5" max="5" width="5.140625" style="4" customWidth="1"/>
    <col min="6" max="6" width="6.42578125" style="4" customWidth="1"/>
    <col min="7" max="7" width="2.7109375" style="4" customWidth="1"/>
    <col min="8" max="8" width="9.140625" style="4" customWidth="1"/>
    <col min="9" max="9" width="36.28515625" style="4" bestFit="1" customWidth="1"/>
    <col min="10" max="10" width="3.85546875" style="4" customWidth="1"/>
    <col min="11" max="11" width="3.5703125" style="4" customWidth="1"/>
    <col min="12" max="12" width="4.85546875" style="4" customWidth="1"/>
    <col min="13" max="13" width="6.7109375" style="4" customWidth="1"/>
    <col min="14" max="16384" width="9.140625" style="4"/>
  </cols>
  <sheetData>
    <row r="1" spans="1:13" x14ac:dyDescent="0.2">
      <c r="A1" s="159" t="s">
        <v>139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x14ac:dyDescent="0.2">
      <c r="A2" s="159" t="s">
        <v>140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3" x14ac:dyDescent="0.2">
      <c r="A3" s="159" t="s">
        <v>275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 x14ac:dyDescent="0.2">
      <c r="A4" s="160" t="s">
        <v>276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13" x14ac:dyDescent="0.2">
      <c r="A5" s="159" t="s">
        <v>272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</row>
    <row r="6" spans="1:13" x14ac:dyDescent="0.2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</row>
    <row r="7" spans="1:13" x14ac:dyDescent="0.2">
      <c r="A7" s="101" t="s">
        <v>141</v>
      </c>
      <c r="B7" s="101" t="s">
        <v>142</v>
      </c>
      <c r="C7" s="103"/>
      <c r="D7" s="103"/>
      <c r="E7" s="103"/>
      <c r="F7" s="103"/>
      <c r="G7" s="104"/>
      <c r="H7" s="104"/>
      <c r="I7" s="104"/>
      <c r="J7" s="105" t="s">
        <v>11</v>
      </c>
      <c r="K7" s="105" t="s">
        <v>12</v>
      </c>
      <c r="L7" s="105" t="s">
        <v>13</v>
      </c>
      <c r="M7" s="105" t="s">
        <v>14</v>
      </c>
    </row>
    <row r="8" spans="1:13" x14ac:dyDescent="0.2">
      <c r="A8" s="101" t="s">
        <v>137</v>
      </c>
      <c r="B8" s="104" t="s">
        <v>138</v>
      </c>
      <c r="C8" s="103"/>
      <c r="D8" s="103"/>
      <c r="E8" s="103"/>
      <c r="F8" s="103"/>
      <c r="G8" s="104"/>
      <c r="H8" s="104"/>
      <c r="I8" s="104"/>
      <c r="J8" s="103">
        <v>15</v>
      </c>
      <c r="K8" s="103">
        <v>0</v>
      </c>
      <c r="L8" s="103">
        <v>0</v>
      </c>
      <c r="M8" s="105">
        <v>0</v>
      </c>
    </row>
    <row r="9" spans="1:13" x14ac:dyDescent="0.2">
      <c r="A9" s="101" t="s">
        <v>317</v>
      </c>
      <c r="B9" s="104" t="s">
        <v>318</v>
      </c>
      <c r="C9" s="103"/>
      <c r="D9" s="103"/>
      <c r="E9" s="103"/>
      <c r="F9" s="103"/>
      <c r="G9" s="104"/>
      <c r="H9" s="104"/>
      <c r="I9" s="104"/>
      <c r="J9" s="103">
        <v>0</v>
      </c>
      <c r="K9" s="103">
        <v>0</v>
      </c>
      <c r="L9" s="103">
        <v>0</v>
      </c>
      <c r="M9" s="105">
        <v>0</v>
      </c>
    </row>
    <row r="10" spans="1:13" ht="13.5" thickBot="1" x14ac:dyDescent="0.25">
      <c r="A10" s="2"/>
      <c r="B10" s="2"/>
      <c r="C10" s="3"/>
      <c r="D10" s="3"/>
      <c r="E10" s="3"/>
      <c r="F10" s="3"/>
      <c r="G10" s="1"/>
      <c r="H10" s="2"/>
      <c r="I10" s="2"/>
      <c r="J10" s="3"/>
      <c r="K10" s="3"/>
      <c r="L10" s="3"/>
      <c r="M10" s="3"/>
    </row>
    <row r="11" spans="1:13" x14ac:dyDescent="0.2">
      <c r="A11" s="134" t="s">
        <v>29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6"/>
    </row>
    <row r="12" spans="1:13" x14ac:dyDescent="0.2">
      <c r="A12" s="137" t="s">
        <v>16</v>
      </c>
      <c r="B12" s="138"/>
      <c r="C12" s="138"/>
      <c r="D12" s="138"/>
      <c r="E12" s="138"/>
      <c r="F12" s="138"/>
      <c r="G12" s="139"/>
      <c r="H12" s="138" t="s">
        <v>28</v>
      </c>
      <c r="I12" s="138"/>
      <c r="J12" s="138"/>
      <c r="K12" s="138"/>
      <c r="L12" s="138"/>
      <c r="M12" s="141"/>
    </row>
    <row r="13" spans="1:13" x14ac:dyDescent="0.2">
      <c r="A13" s="89" t="s">
        <v>141</v>
      </c>
      <c r="B13" s="11" t="s">
        <v>142</v>
      </c>
      <c r="C13" s="6" t="s">
        <v>11</v>
      </c>
      <c r="D13" s="6" t="s">
        <v>12</v>
      </c>
      <c r="E13" s="6" t="s">
        <v>13</v>
      </c>
      <c r="F13" s="6" t="s">
        <v>14</v>
      </c>
      <c r="G13" s="139"/>
      <c r="H13" s="10" t="s">
        <v>141</v>
      </c>
      <c r="I13" s="11" t="s">
        <v>142</v>
      </c>
      <c r="J13" s="6" t="s">
        <v>11</v>
      </c>
      <c r="K13" s="6" t="s">
        <v>12</v>
      </c>
      <c r="L13" s="6" t="s">
        <v>13</v>
      </c>
      <c r="M13" s="90" t="s">
        <v>14</v>
      </c>
    </row>
    <row r="14" spans="1:13" x14ac:dyDescent="0.2">
      <c r="A14" s="89" t="s">
        <v>0</v>
      </c>
      <c r="B14" s="12" t="s">
        <v>4</v>
      </c>
      <c r="C14" s="7">
        <v>2</v>
      </c>
      <c r="D14" s="7">
        <v>0</v>
      </c>
      <c r="E14" s="7">
        <v>2</v>
      </c>
      <c r="F14" s="7">
        <v>2</v>
      </c>
      <c r="G14" s="139"/>
      <c r="H14" s="13" t="s">
        <v>258</v>
      </c>
      <c r="I14" s="14" t="s">
        <v>261</v>
      </c>
      <c r="J14" s="15">
        <v>0</v>
      </c>
      <c r="K14" s="15">
        <v>0</v>
      </c>
      <c r="L14" s="15">
        <v>0</v>
      </c>
      <c r="M14" s="91">
        <v>4</v>
      </c>
    </row>
    <row r="15" spans="1:13" x14ac:dyDescent="0.2">
      <c r="A15" s="89" t="s">
        <v>1</v>
      </c>
      <c r="B15" s="12" t="s">
        <v>5</v>
      </c>
      <c r="C15" s="7">
        <v>2</v>
      </c>
      <c r="D15" s="7">
        <v>0</v>
      </c>
      <c r="E15" s="7">
        <v>2</v>
      </c>
      <c r="F15" s="7">
        <v>2</v>
      </c>
      <c r="G15" s="139"/>
      <c r="H15" s="10" t="s">
        <v>17</v>
      </c>
      <c r="I15" s="12" t="s">
        <v>21</v>
      </c>
      <c r="J15" s="7">
        <v>2</v>
      </c>
      <c r="K15" s="7">
        <v>0</v>
      </c>
      <c r="L15" s="7">
        <v>2</v>
      </c>
      <c r="M15" s="84">
        <v>2</v>
      </c>
    </row>
    <row r="16" spans="1:13" x14ac:dyDescent="0.2">
      <c r="A16" s="89" t="s">
        <v>177</v>
      </c>
      <c r="B16" s="12" t="s">
        <v>194</v>
      </c>
      <c r="C16" s="7">
        <v>4</v>
      </c>
      <c r="D16" s="7">
        <v>0</v>
      </c>
      <c r="E16" s="7">
        <v>4</v>
      </c>
      <c r="F16" s="7">
        <v>4</v>
      </c>
      <c r="G16" s="139"/>
      <c r="H16" s="10" t="s">
        <v>18</v>
      </c>
      <c r="I16" s="12" t="s">
        <v>22</v>
      </c>
      <c r="J16" s="7">
        <v>2</v>
      </c>
      <c r="K16" s="7">
        <v>0</v>
      </c>
      <c r="L16" s="7">
        <v>2</v>
      </c>
      <c r="M16" s="84">
        <v>2</v>
      </c>
    </row>
    <row r="17" spans="1:13" x14ac:dyDescent="0.2">
      <c r="A17" s="89" t="s">
        <v>178</v>
      </c>
      <c r="B17" s="12" t="s">
        <v>6</v>
      </c>
      <c r="C17" s="7">
        <v>4</v>
      </c>
      <c r="D17" s="7">
        <v>0</v>
      </c>
      <c r="E17" s="7">
        <v>4</v>
      </c>
      <c r="F17" s="7">
        <v>4</v>
      </c>
      <c r="G17" s="139"/>
      <c r="H17" s="10" t="s">
        <v>180</v>
      </c>
      <c r="I17" s="12" t="s">
        <v>182</v>
      </c>
      <c r="J17" s="7">
        <v>4</v>
      </c>
      <c r="K17" s="7">
        <v>0</v>
      </c>
      <c r="L17" s="7">
        <v>4</v>
      </c>
      <c r="M17" s="84">
        <v>4</v>
      </c>
    </row>
    <row r="18" spans="1:13" x14ac:dyDescent="0.2">
      <c r="A18" s="89" t="s">
        <v>179</v>
      </c>
      <c r="B18" s="12" t="s">
        <v>7</v>
      </c>
      <c r="C18" s="7">
        <v>3</v>
      </c>
      <c r="D18" s="7">
        <v>0</v>
      </c>
      <c r="E18" s="7">
        <v>3</v>
      </c>
      <c r="F18" s="7">
        <v>3</v>
      </c>
      <c r="G18" s="139"/>
      <c r="H18" s="10" t="s">
        <v>181</v>
      </c>
      <c r="I18" s="12" t="s">
        <v>23</v>
      </c>
      <c r="J18" s="7">
        <v>4</v>
      </c>
      <c r="K18" s="7">
        <v>0</v>
      </c>
      <c r="L18" s="7">
        <v>4</v>
      </c>
      <c r="M18" s="84">
        <v>4</v>
      </c>
    </row>
    <row r="19" spans="1:13" x14ac:dyDescent="0.2">
      <c r="A19" s="89" t="s">
        <v>2</v>
      </c>
      <c r="B19" s="12" t="s">
        <v>8</v>
      </c>
      <c r="C19" s="7">
        <v>2</v>
      </c>
      <c r="D19" s="7">
        <v>0</v>
      </c>
      <c r="E19" s="7">
        <v>2</v>
      </c>
      <c r="F19" s="7">
        <v>2</v>
      </c>
      <c r="G19" s="139"/>
      <c r="H19" s="10" t="s">
        <v>256</v>
      </c>
      <c r="I19" s="12" t="s">
        <v>279</v>
      </c>
      <c r="J19" s="7">
        <v>3</v>
      </c>
      <c r="K19" s="7">
        <v>2</v>
      </c>
      <c r="L19" s="7">
        <v>4</v>
      </c>
      <c r="M19" s="84">
        <v>6</v>
      </c>
    </row>
    <row r="20" spans="1:13" x14ac:dyDescent="0.2">
      <c r="A20" s="89" t="s">
        <v>280</v>
      </c>
      <c r="B20" s="12" t="s">
        <v>278</v>
      </c>
      <c r="C20" s="7">
        <v>2</v>
      </c>
      <c r="D20" s="7">
        <v>2</v>
      </c>
      <c r="E20" s="7">
        <v>3</v>
      </c>
      <c r="F20" s="7">
        <v>4</v>
      </c>
      <c r="G20" s="139"/>
      <c r="H20" s="10" t="s">
        <v>19</v>
      </c>
      <c r="I20" s="12" t="s">
        <v>26</v>
      </c>
      <c r="J20" s="7">
        <v>2</v>
      </c>
      <c r="K20" s="7">
        <v>2</v>
      </c>
      <c r="L20" s="7">
        <v>3</v>
      </c>
      <c r="M20" s="84">
        <v>4</v>
      </c>
    </row>
    <row r="21" spans="1:13" x14ac:dyDescent="0.2">
      <c r="A21" s="89" t="s">
        <v>277</v>
      </c>
      <c r="B21" s="12" t="s">
        <v>9</v>
      </c>
      <c r="C21" s="7">
        <v>2</v>
      </c>
      <c r="D21" s="7">
        <v>2</v>
      </c>
      <c r="E21" s="7">
        <v>3</v>
      </c>
      <c r="F21" s="7">
        <v>4</v>
      </c>
      <c r="G21" s="139"/>
      <c r="H21" s="10" t="s">
        <v>20</v>
      </c>
      <c r="I21" s="12" t="s">
        <v>27</v>
      </c>
      <c r="J21" s="7">
        <v>2</v>
      </c>
      <c r="K21" s="7">
        <v>0</v>
      </c>
      <c r="L21" s="7">
        <v>2</v>
      </c>
      <c r="M21" s="84">
        <v>2</v>
      </c>
    </row>
    <row r="22" spans="1:13" x14ac:dyDescent="0.2">
      <c r="A22" s="89" t="s">
        <v>3</v>
      </c>
      <c r="B22" s="12" t="s">
        <v>10</v>
      </c>
      <c r="C22" s="7">
        <v>2</v>
      </c>
      <c r="D22" s="7">
        <v>0</v>
      </c>
      <c r="E22" s="7">
        <v>2</v>
      </c>
      <c r="F22" s="7">
        <v>2</v>
      </c>
      <c r="G22" s="139"/>
      <c r="H22" s="16" t="s">
        <v>255</v>
      </c>
      <c r="I22" s="17" t="s">
        <v>82</v>
      </c>
      <c r="J22" s="106">
        <v>2</v>
      </c>
      <c r="K22" s="106">
        <v>0</v>
      </c>
      <c r="L22" s="106">
        <v>2</v>
      </c>
      <c r="M22" s="60">
        <v>2</v>
      </c>
    </row>
    <row r="23" spans="1:13" x14ac:dyDescent="0.2">
      <c r="A23" s="89" t="s">
        <v>281</v>
      </c>
      <c r="B23" s="19" t="s">
        <v>282</v>
      </c>
      <c r="C23" s="7">
        <v>2</v>
      </c>
      <c r="D23" s="7">
        <v>1</v>
      </c>
      <c r="E23" s="7">
        <v>2.5</v>
      </c>
      <c r="F23" s="7">
        <v>3</v>
      </c>
      <c r="G23" s="139"/>
      <c r="H23" s="92"/>
      <c r="I23" s="51"/>
      <c r="J23" s="51"/>
      <c r="K23" s="51"/>
      <c r="L23" s="51"/>
      <c r="M23" s="93"/>
    </row>
    <row r="24" spans="1:13" ht="13.5" thickBot="1" x14ac:dyDescent="0.25">
      <c r="A24" s="142" t="s">
        <v>15</v>
      </c>
      <c r="B24" s="143"/>
      <c r="C24" s="94">
        <f>SUM(C14:C23)</f>
        <v>25</v>
      </c>
      <c r="D24" s="94">
        <f>SUM(D14:D23)</f>
        <v>5</v>
      </c>
      <c r="E24" s="94">
        <f>SUM(E14:E23)</f>
        <v>27.5</v>
      </c>
      <c r="F24" s="94">
        <f>SUM(F14:F23)</f>
        <v>30</v>
      </c>
      <c r="G24" s="140"/>
      <c r="H24" s="144" t="s">
        <v>15</v>
      </c>
      <c r="I24" s="143"/>
      <c r="J24" s="94">
        <f t="shared" ref="J24:L24" si="0">SUM(J14:J23)</f>
        <v>21</v>
      </c>
      <c r="K24" s="94">
        <f t="shared" si="0"/>
        <v>4</v>
      </c>
      <c r="L24" s="94">
        <f t="shared" si="0"/>
        <v>23</v>
      </c>
      <c r="M24" s="95">
        <f>SUM(M14:M23)</f>
        <v>30</v>
      </c>
    </row>
    <row r="25" spans="1:13" x14ac:dyDescent="0.2">
      <c r="A25" s="20"/>
      <c r="B25" s="109"/>
      <c r="C25" s="109"/>
      <c r="D25" s="109"/>
      <c r="E25" s="109"/>
      <c r="F25" s="109"/>
      <c r="G25" s="22"/>
      <c r="H25" s="20"/>
      <c r="I25" s="109"/>
      <c r="J25" s="109"/>
      <c r="K25" s="109"/>
      <c r="L25" s="109"/>
      <c r="M25" s="109"/>
    </row>
    <row r="26" spans="1:13" x14ac:dyDescent="0.2">
      <c r="A26" s="20"/>
      <c r="B26" s="23"/>
      <c r="C26" s="24"/>
      <c r="D26" s="24"/>
      <c r="E26" s="24"/>
      <c r="F26" s="24"/>
      <c r="G26" s="22"/>
      <c r="H26" s="20"/>
      <c r="I26" s="23"/>
      <c r="J26" s="24"/>
      <c r="K26" s="24"/>
      <c r="L26" s="24"/>
      <c r="M26" s="24"/>
    </row>
    <row r="27" spans="1:13" ht="13.5" thickBot="1" x14ac:dyDescent="0.25">
      <c r="A27" s="20"/>
      <c r="B27" s="109"/>
      <c r="C27" s="109"/>
      <c r="D27" s="109"/>
      <c r="E27" s="109"/>
      <c r="F27" s="109"/>
      <c r="G27" s="22"/>
      <c r="H27" s="20"/>
      <c r="I27" s="109"/>
      <c r="J27" s="109"/>
      <c r="K27" s="109"/>
      <c r="L27" s="109"/>
      <c r="M27" s="109"/>
    </row>
    <row r="28" spans="1:13" x14ac:dyDescent="0.2">
      <c r="A28" s="152" t="s">
        <v>61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4"/>
    </row>
    <row r="29" spans="1:13" x14ac:dyDescent="0.2">
      <c r="A29" s="158" t="s">
        <v>41</v>
      </c>
      <c r="B29" s="115"/>
      <c r="C29" s="115"/>
      <c r="D29" s="115"/>
      <c r="E29" s="115"/>
      <c r="F29" s="115"/>
      <c r="G29" s="131"/>
      <c r="H29" s="115" t="s">
        <v>54</v>
      </c>
      <c r="I29" s="115"/>
      <c r="J29" s="115"/>
      <c r="K29" s="115"/>
      <c r="L29" s="115"/>
      <c r="M29" s="133"/>
    </row>
    <row r="30" spans="1:13" x14ac:dyDescent="0.2">
      <c r="A30" s="56" t="s">
        <v>141</v>
      </c>
      <c r="B30" s="26" t="s">
        <v>142</v>
      </c>
      <c r="C30" s="107" t="s">
        <v>11</v>
      </c>
      <c r="D30" s="107" t="s">
        <v>12</v>
      </c>
      <c r="E30" s="107" t="s">
        <v>13</v>
      </c>
      <c r="F30" s="107" t="s">
        <v>14</v>
      </c>
      <c r="G30" s="110"/>
      <c r="H30" s="25" t="s">
        <v>141</v>
      </c>
      <c r="I30" s="26" t="s">
        <v>142</v>
      </c>
      <c r="J30" s="107" t="s">
        <v>11</v>
      </c>
      <c r="K30" s="107" t="s">
        <v>12</v>
      </c>
      <c r="L30" s="107" t="s">
        <v>13</v>
      </c>
      <c r="M30" s="57" t="s">
        <v>14</v>
      </c>
    </row>
    <row r="31" spans="1:13" x14ac:dyDescent="0.2">
      <c r="A31" s="56" t="s">
        <v>183</v>
      </c>
      <c r="B31" s="28" t="s">
        <v>36</v>
      </c>
      <c r="C31" s="29">
        <v>3</v>
      </c>
      <c r="D31" s="29">
        <v>0</v>
      </c>
      <c r="E31" s="29">
        <v>3</v>
      </c>
      <c r="F31" s="29">
        <v>4</v>
      </c>
      <c r="G31" s="110"/>
      <c r="H31" s="30" t="s">
        <v>260</v>
      </c>
      <c r="I31" s="31" t="s">
        <v>262</v>
      </c>
      <c r="J31" s="32">
        <v>0</v>
      </c>
      <c r="K31" s="32">
        <v>0</v>
      </c>
      <c r="L31" s="32">
        <v>0</v>
      </c>
      <c r="M31" s="81">
        <v>6</v>
      </c>
    </row>
    <row r="32" spans="1:13" x14ac:dyDescent="0.2">
      <c r="A32" s="56" t="s">
        <v>30</v>
      </c>
      <c r="B32" s="28" t="s">
        <v>250</v>
      </c>
      <c r="C32" s="29">
        <v>3</v>
      </c>
      <c r="D32" s="29">
        <v>0</v>
      </c>
      <c r="E32" s="29">
        <v>3</v>
      </c>
      <c r="F32" s="29">
        <v>4</v>
      </c>
      <c r="G32" s="110"/>
      <c r="H32" s="25" t="s">
        <v>42</v>
      </c>
      <c r="I32" s="28" t="s">
        <v>48</v>
      </c>
      <c r="J32" s="29">
        <v>2</v>
      </c>
      <c r="K32" s="29">
        <v>2</v>
      </c>
      <c r="L32" s="29">
        <v>3</v>
      </c>
      <c r="M32" s="58">
        <v>3</v>
      </c>
    </row>
    <row r="33" spans="1:13" x14ac:dyDescent="0.2">
      <c r="A33" s="56" t="s">
        <v>31</v>
      </c>
      <c r="B33" s="28" t="s">
        <v>184</v>
      </c>
      <c r="C33" s="29">
        <v>3</v>
      </c>
      <c r="D33" s="29">
        <v>0</v>
      </c>
      <c r="E33" s="29">
        <v>3</v>
      </c>
      <c r="F33" s="29">
        <v>4</v>
      </c>
      <c r="G33" s="110"/>
      <c r="H33" s="25" t="s">
        <v>43</v>
      </c>
      <c r="I33" s="28" t="s">
        <v>37</v>
      </c>
      <c r="J33" s="29">
        <v>2</v>
      </c>
      <c r="K33" s="29">
        <v>2</v>
      </c>
      <c r="L33" s="29">
        <v>3</v>
      </c>
      <c r="M33" s="58">
        <v>3</v>
      </c>
    </row>
    <row r="34" spans="1:13" x14ac:dyDescent="0.2">
      <c r="A34" s="56" t="s">
        <v>32</v>
      </c>
      <c r="B34" s="28" t="s">
        <v>67</v>
      </c>
      <c r="C34" s="29">
        <v>2</v>
      </c>
      <c r="D34" s="29">
        <v>2</v>
      </c>
      <c r="E34" s="29">
        <v>3</v>
      </c>
      <c r="F34" s="29">
        <v>4</v>
      </c>
      <c r="G34" s="110"/>
      <c r="H34" s="25" t="s">
        <v>44</v>
      </c>
      <c r="I34" s="28" t="s">
        <v>49</v>
      </c>
      <c r="J34" s="29">
        <v>3</v>
      </c>
      <c r="K34" s="29">
        <v>0</v>
      </c>
      <c r="L34" s="29">
        <v>3</v>
      </c>
      <c r="M34" s="58">
        <v>3</v>
      </c>
    </row>
    <row r="35" spans="1:13" x14ac:dyDescent="0.2">
      <c r="A35" s="56" t="s">
        <v>33</v>
      </c>
      <c r="B35" s="28" t="s">
        <v>38</v>
      </c>
      <c r="C35" s="29">
        <v>2</v>
      </c>
      <c r="D35" s="29">
        <v>2</v>
      </c>
      <c r="E35" s="29">
        <v>3</v>
      </c>
      <c r="F35" s="29">
        <v>4</v>
      </c>
      <c r="G35" s="110"/>
      <c r="H35" s="25" t="s">
        <v>45</v>
      </c>
      <c r="I35" s="28" t="s">
        <v>51</v>
      </c>
      <c r="J35" s="29">
        <v>2</v>
      </c>
      <c r="K35" s="29">
        <v>0</v>
      </c>
      <c r="L35" s="29">
        <v>2</v>
      </c>
      <c r="M35" s="58">
        <v>2</v>
      </c>
    </row>
    <row r="36" spans="1:13" x14ac:dyDescent="0.2">
      <c r="A36" s="56" t="s">
        <v>34</v>
      </c>
      <c r="B36" s="28" t="s">
        <v>39</v>
      </c>
      <c r="C36" s="29">
        <v>2</v>
      </c>
      <c r="D36" s="29">
        <v>0</v>
      </c>
      <c r="E36" s="29">
        <v>2</v>
      </c>
      <c r="F36" s="29">
        <v>3</v>
      </c>
      <c r="G36" s="110"/>
      <c r="H36" s="25" t="s">
        <v>46</v>
      </c>
      <c r="I36" s="28" t="s">
        <v>52</v>
      </c>
      <c r="J36" s="29">
        <v>2</v>
      </c>
      <c r="K36" s="29">
        <v>0</v>
      </c>
      <c r="L36" s="29">
        <v>2</v>
      </c>
      <c r="M36" s="58">
        <v>2</v>
      </c>
    </row>
    <row r="37" spans="1:13" x14ac:dyDescent="0.2">
      <c r="A37" s="87" t="s">
        <v>283</v>
      </c>
      <c r="B37" s="33" t="s">
        <v>284</v>
      </c>
      <c r="C37" s="34">
        <v>2</v>
      </c>
      <c r="D37" s="34">
        <v>0</v>
      </c>
      <c r="E37" s="34">
        <v>2</v>
      </c>
      <c r="F37" s="34">
        <v>3</v>
      </c>
      <c r="G37" s="110"/>
      <c r="H37" s="35" t="s">
        <v>55</v>
      </c>
      <c r="I37" s="28" t="s">
        <v>148</v>
      </c>
      <c r="J37" s="29">
        <v>3</v>
      </c>
      <c r="K37" s="29">
        <v>0</v>
      </c>
      <c r="L37" s="29">
        <v>3</v>
      </c>
      <c r="M37" s="58">
        <v>3</v>
      </c>
    </row>
    <row r="38" spans="1:13" x14ac:dyDescent="0.2">
      <c r="A38" s="56" t="s">
        <v>35</v>
      </c>
      <c r="B38" s="28" t="s">
        <v>40</v>
      </c>
      <c r="C38" s="29">
        <v>2</v>
      </c>
      <c r="D38" s="29">
        <v>0</v>
      </c>
      <c r="E38" s="29">
        <v>2</v>
      </c>
      <c r="F38" s="29">
        <v>2</v>
      </c>
      <c r="G38" s="110"/>
      <c r="H38" s="25" t="s">
        <v>47</v>
      </c>
      <c r="I38" s="28" t="s">
        <v>53</v>
      </c>
      <c r="J38" s="29">
        <v>2</v>
      </c>
      <c r="K38" s="29">
        <v>0</v>
      </c>
      <c r="L38" s="29">
        <v>2</v>
      </c>
      <c r="M38" s="58">
        <v>2</v>
      </c>
    </row>
    <row r="39" spans="1:13" x14ac:dyDescent="0.2">
      <c r="A39" s="56" t="s">
        <v>68</v>
      </c>
      <c r="B39" s="28" t="s">
        <v>195</v>
      </c>
      <c r="C39" s="29">
        <v>2</v>
      </c>
      <c r="D39" s="29">
        <v>0</v>
      </c>
      <c r="E39" s="29">
        <v>2</v>
      </c>
      <c r="F39" s="29">
        <v>2</v>
      </c>
      <c r="G39" s="110"/>
      <c r="H39" s="25" t="s">
        <v>68</v>
      </c>
      <c r="I39" s="28" t="s">
        <v>154</v>
      </c>
      <c r="J39" s="29">
        <v>2</v>
      </c>
      <c r="K39" s="29">
        <v>2</v>
      </c>
      <c r="L39" s="29">
        <v>3</v>
      </c>
      <c r="M39" s="58">
        <v>4</v>
      </c>
    </row>
    <row r="40" spans="1:13" x14ac:dyDescent="0.2">
      <c r="A40" s="56"/>
      <c r="B40" s="36"/>
      <c r="C40" s="108"/>
      <c r="D40" s="108"/>
      <c r="E40" s="108"/>
      <c r="F40" s="108"/>
      <c r="G40" s="110"/>
      <c r="H40" s="25" t="s">
        <v>68</v>
      </c>
      <c r="I40" s="28" t="s">
        <v>155</v>
      </c>
      <c r="J40" s="29">
        <v>2</v>
      </c>
      <c r="K40" s="29">
        <v>0</v>
      </c>
      <c r="L40" s="29">
        <v>2</v>
      </c>
      <c r="M40" s="58">
        <v>2</v>
      </c>
    </row>
    <row r="41" spans="1:13" x14ac:dyDescent="0.2">
      <c r="A41" s="125" t="s">
        <v>15</v>
      </c>
      <c r="B41" s="126"/>
      <c r="C41" s="107">
        <f>SUM(C31:C40)</f>
        <v>21</v>
      </c>
      <c r="D41" s="107">
        <f>SUM(D31:D40)</f>
        <v>4</v>
      </c>
      <c r="E41" s="107">
        <f>SUM(E31:E40)</f>
        <v>23</v>
      </c>
      <c r="F41" s="107">
        <f>SUM(F31:F40)</f>
        <v>30</v>
      </c>
      <c r="G41" s="111"/>
      <c r="H41" s="123" t="s">
        <v>15</v>
      </c>
      <c r="I41" s="121"/>
      <c r="J41" s="107">
        <f>SUM(J31:J40)</f>
        <v>20</v>
      </c>
      <c r="K41" s="107">
        <f>SUM(K31:K40)</f>
        <v>6</v>
      </c>
      <c r="L41" s="107">
        <f>SUM(L31:L40)</f>
        <v>23</v>
      </c>
      <c r="M41" s="57">
        <f>SUM(M31:M40)</f>
        <v>30</v>
      </c>
    </row>
    <row r="42" spans="1:13" x14ac:dyDescent="0.2">
      <c r="A42" s="61"/>
      <c r="B42" s="38"/>
      <c r="C42" s="38"/>
      <c r="D42" s="38"/>
      <c r="E42" s="38"/>
      <c r="F42" s="38"/>
      <c r="G42" s="44"/>
      <c r="H42" s="40"/>
      <c r="I42" s="40"/>
      <c r="J42" s="38"/>
      <c r="K42" s="38"/>
      <c r="L42" s="38"/>
      <c r="M42" s="62"/>
    </row>
    <row r="43" spans="1:13" x14ac:dyDescent="0.2">
      <c r="A43" s="115" t="s">
        <v>196</v>
      </c>
      <c r="B43" s="115"/>
      <c r="C43" s="115"/>
      <c r="D43" s="115"/>
      <c r="E43" s="115"/>
      <c r="F43" s="115"/>
      <c r="G43" s="36"/>
      <c r="H43" s="132" t="s">
        <v>215</v>
      </c>
      <c r="I43" s="132"/>
      <c r="J43" s="132"/>
      <c r="K43" s="132"/>
      <c r="L43" s="132"/>
      <c r="M43" s="132"/>
    </row>
    <row r="44" spans="1:13" x14ac:dyDescent="0.2">
      <c r="A44" s="96" t="s">
        <v>141</v>
      </c>
      <c r="B44" s="97" t="s">
        <v>142</v>
      </c>
      <c r="C44" s="98" t="s">
        <v>11</v>
      </c>
      <c r="D44" s="98" t="s">
        <v>12</v>
      </c>
      <c r="E44" s="98" t="s">
        <v>13</v>
      </c>
      <c r="F44" s="98" t="s">
        <v>14</v>
      </c>
      <c r="G44" s="110"/>
      <c r="H44" s="99" t="s">
        <v>141</v>
      </c>
      <c r="I44" s="97" t="s">
        <v>142</v>
      </c>
      <c r="J44" s="98" t="s">
        <v>11</v>
      </c>
      <c r="K44" s="98" t="s">
        <v>12</v>
      </c>
      <c r="L44" s="98" t="s">
        <v>13</v>
      </c>
      <c r="M44" s="100" t="s">
        <v>14</v>
      </c>
    </row>
    <row r="45" spans="1:13" x14ac:dyDescent="0.2">
      <c r="A45" s="56" t="s">
        <v>197</v>
      </c>
      <c r="B45" s="28" t="s">
        <v>60</v>
      </c>
      <c r="C45" s="29">
        <v>2</v>
      </c>
      <c r="D45" s="29">
        <v>0</v>
      </c>
      <c r="E45" s="29">
        <v>2</v>
      </c>
      <c r="F45" s="29">
        <v>2</v>
      </c>
      <c r="G45" s="110"/>
      <c r="H45" s="25" t="s">
        <v>205</v>
      </c>
      <c r="I45" s="28" t="s">
        <v>210</v>
      </c>
      <c r="J45" s="29">
        <v>2</v>
      </c>
      <c r="K45" s="29">
        <v>0</v>
      </c>
      <c r="L45" s="29">
        <v>2</v>
      </c>
      <c r="M45" s="58">
        <v>2</v>
      </c>
    </row>
    <row r="46" spans="1:13" x14ac:dyDescent="0.2">
      <c r="A46" s="56" t="s">
        <v>198</v>
      </c>
      <c r="B46" s="28" t="s">
        <v>202</v>
      </c>
      <c r="C46" s="29">
        <v>2</v>
      </c>
      <c r="D46" s="29">
        <v>0</v>
      </c>
      <c r="E46" s="29">
        <v>2</v>
      </c>
      <c r="F46" s="29">
        <v>2</v>
      </c>
      <c r="G46" s="110"/>
      <c r="H46" s="25" t="s">
        <v>206</v>
      </c>
      <c r="I46" s="28" t="s">
        <v>211</v>
      </c>
      <c r="J46" s="29">
        <v>2</v>
      </c>
      <c r="K46" s="29">
        <v>0</v>
      </c>
      <c r="L46" s="29">
        <v>2</v>
      </c>
      <c r="M46" s="58">
        <v>2</v>
      </c>
    </row>
    <row r="47" spans="1:13" x14ac:dyDescent="0.2">
      <c r="A47" s="56" t="s">
        <v>199</v>
      </c>
      <c r="B47" s="28" t="s">
        <v>59</v>
      </c>
      <c r="C47" s="29">
        <v>2</v>
      </c>
      <c r="D47" s="29">
        <v>0</v>
      </c>
      <c r="E47" s="29">
        <v>2</v>
      </c>
      <c r="F47" s="29">
        <v>2</v>
      </c>
      <c r="G47" s="110"/>
      <c r="H47" s="25" t="s">
        <v>207</v>
      </c>
      <c r="I47" s="28" t="s">
        <v>212</v>
      </c>
      <c r="J47" s="29">
        <v>2</v>
      </c>
      <c r="K47" s="29">
        <v>0</v>
      </c>
      <c r="L47" s="29">
        <v>2</v>
      </c>
      <c r="M47" s="58">
        <v>2</v>
      </c>
    </row>
    <row r="48" spans="1:13" x14ac:dyDescent="0.2">
      <c r="A48" s="56" t="s">
        <v>200</v>
      </c>
      <c r="B48" s="28" t="s">
        <v>246</v>
      </c>
      <c r="C48" s="29">
        <v>2</v>
      </c>
      <c r="D48" s="29">
        <v>0</v>
      </c>
      <c r="E48" s="29">
        <v>2</v>
      </c>
      <c r="F48" s="29">
        <v>2</v>
      </c>
      <c r="G48" s="110"/>
      <c r="H48" s="25" t="s">
        <v>208</v>
      </c>
      <c r="I48" s="28" t="s">
        <v>213</v>
      </c>
      <c r="J48" s="29">
        <v>2</v>
      </c>
      <c r="K48" s="29">
        <v>0</v>
      </c>
      <c r="L48" s="29">
        <v>2</v>
      </c>
      <c r="M48" s="58">
        <v>2</v>
      </c>
    </row>
    <row r="49" spans="1:13" x14ac:dyDescent="0.2">
      <c r="A49" s="56" t="s">
        <v>201</v>
      </c>
      <c r="B49" s="28" t="s">
        <v>203</v>
      </c>
      <c r="C49" s="29">
        <v>2</v>
      </c>
      <c r="D49" s="29">
        <v>0</v>
      </c>
      <c r="E49" s="29">
        <v>2</v>
      </c>
      <c r="F49" s="29">
        <v>2</v>
      </c>
      <c r="G49" s="110"/>
      <c r="H49" s="25" t="s">
        <v>209</v>
      </c>
      <c r="I49" s="28" t="s">
        <v>214</v>
      </c>
      <c r="J49" s="29">
        <v>2</v>
      </c>
      <c r="K49" s="29">
        <v>0</v>
      </c>
      <c r="L49" s="29">
        <v>2</v>
      </c>
      <c r="M49" s="58">
        <v>2</v>
      </c>
    </row>
    <row r="50" spans="1:13" x14ac:dyDescent="0.2">
      <c r="A50" s="56" t="s">
        <v>310</v>
      </c>
      <c r="B50" s="28" t="s">
        <v>311</v>
      </c>
      <c r="C50" s="29">
        <v>2</v>
      </c>
      <c r="D50" s="29">
        <v>0</v>
      </c>
      <c r="E50" s="29">
        <v>2</v>
      </c>
      <c r="F50" s="29">
        <v>2</v>
      </c>
      <c r="G50" s="111"/>
      <c r="H50" s="25" t="s">
        <v>251</v>
      </c>
      <c r="I50" s="28" t="s">
        <v>252</v>
      </c>
      <c r="J50" s="29">
        <v>2</v>
      </c>
      <c r="K50" s="29">
        <v>0</v>
      </c>
      <c r="L50" s="29">
        <v>2</v>
      </c>
      <c r="M50" s="58">
        <v>2</v>
      </c>
    </row>
    <row r="51" spans="1:13" x14ac:dyDescent="0.2">
      <c r="A51" s="88"/>
      <c r="B51" s="38"/>
      <c r="C51" s="38"/>
      <c r="D51" s="38"/>
      <c r="E51" s="38"/>
      <c r="F51" s="38"/>
      <c r="G51" s="44"/>
      <c r="H51" s="20"/>
      <c r="I51" s="23"/>
      <c r="J51" s="24"/>
      <c r="K51" s="24"/>
      <c r="L51" s="24"/>
      <c r="M51" s="83"/>
    </row>
    <row r="52" spans="1:13" x14ac:dyDescent="0.2">
      <c r="A52" s="88"/>
      <c r="B52" s="38"/>
      <c r="C52" s="38"/>
      <c r="D52" s="38"/>
      <c r="E52" s="38"/>
      <c r="F52" s="38"/>
      <c r="G52" s="44"/>
      <c r="H52" s="112" t="s">
        <v>204</v>
      </c>
      <c r="I52" s="112"/>
      <c r="J52" s="112"/>
      <c r="K52" s="112"/>
      <c r="L52" s="112"/>
      <c r="M52" s="113"/>
    </row>
    <row r="53" spans="1:13" x14ac:dyDescent="0.2">
      <c r="A53" s="88"/>
      <c r="B53" s="38"/>
      <c r="C53" s="38"/>
      <c r="D53" s="38"/>
      <c r="E53" s="38"/>
      <c r="F53" s="38"/>
      <c r="G53" s="44"/>
      <c r="H53" s="25" t="s">
        <v>141</v>
      </c>
      <c r="I53" s="26" t="s">
        <v>142</v>
      </c>
      <c r="J53" s="107" t="s">
        <v>11</v>
      </c>
      <c r="K53" s="107" t="s">
        <v>12</v>
      </c>
      <c r="L53" s="107" t="s">
        <v>13</v>
      </c>
      <c r="M53" s="57" t="s">
        <v>14</v>
      </c>
    </row>
    <row r="54" spans="1:13" x14ac:dyDescent="0.2">
      <c r="A54" s="88"/>
      <c r="B54" s="42"/>
      <c r="C54" s="43"/>
      <c r="D54" s="43"/>
      <c r="E54" s="43"/>
      <c r="F54" s="43"/>
      <c r="G54" s="44"/>
      <c r="H54" s="25" t="s">
        <v>56</v>
      </c>
      <c r="I54" s="28" t="s">
        <v>216</v>
      </c>
      <c r="J54" s="29">
        <v>2</v>
      </c>
      <c r="K54" s="29">
        <v>2</v>
      </c>
      <c r="L54" s="29">
        <v>3</v>
      </c>
      <c r="M54" s="58">
        <v>4</v>
      </c>
    </row>
    <row r="55" spans="1:13" x14ac:dyDescent="0.2">
      <c r="A55" s="71"/>
      <c r="B55" s="51"/>
      <c r="C55" s="22"/>
      <c r="D55" s="22"/>
      <c r="E55" s="22"/>
      <c r="F55" s="22"/>
      <c r="G55" s="44"/>
      <c r="H55" s="25" t="s">
        <v>57</v>
      </c>
      <c r="I55" s="28" t="s">
        <v>217</v>
      </c>
      <c r="J55" s="29">
        <v>2</v>
      </c>
      <c r="K55" s="29">
        <v>2</v>
      </c>
      <c r="L55" s="29">
        <v>3</v>
      </c>
      <c r="M55" s="58">
        <v>4</v>
      </c>
    </row>
    <row r="56" spans="1:13" ht="13.5" thickBot="1" x14ac:dyDescent="0.25">
      <c r="A56" s="72"/>
      <c r="B56" s="73"/>
      <c r="C56" s="74"/>
      <c r="D56" s="74"/>
      <c r="E56" s="74"/>
      <c r="F56" s="74"/>
      <c r="G56" s="75"/>
      <c r="H56" s="76" t="s">
        <v>58</v>
      </c>
      <c r="I56" s="77" t="s">
        <v>218</v>
      </c>
      <c r="J56" s="78">
        <v>2</v>
      </c>
      <c r="K56" s="78">
        <v>2</v>
      </c>
      <c r="L56" s="78">
        <v>3</v>
      </c>
      <c r="M56" s="79">
        <v>4</v>
      </c>
    </row>
    <row r="57" spans="1:13" x14ac:dyDescent="0.2">
      <c r="A57" s="48"/>
      <c r="B57" s="5"/>
      <c r="C57" s="49"/>
      <c r="D57" s="49"/>
      <c r="E57" s="49"/>
      <c r="F57" s="49"/>
      <c r="G57" s="39"/>
      <c r="H57" s="41"/>
      <c r="I57" s="42"/>
      <c r="J57" s="43"/>
      <c r="K57" s="43"/>
      <c r="L57" s="43"/>
      <c r="M57" s="43"/>
    </row>
    <row r="58" spans="1:13" ht="13.5" thickBot="1" x14ac:dyDescent="0.25">
      <c r="A58" s="48"/>
      <c r="B58" s="5"/>
      <c r="C58" s="49"/>
      <c r="D58" s="49"/>
      <c r="E58" s="49"/>
      <c r="F58" s="49"/>
      <c r="G58" s="39"/>
      <c r="H58" s="41"/>
      <c r="I58" s="42"/>
      <c r="J58" s="43"/>
      <c r="K58" s="43"/>
      <c r="L58" s="43"/>
      <c r="M58" s="43"/>
    </row>
    <row r="59" spans="1:13" x14ac:dyDescent="0.2">
      <c r="A59" s="152" t="s">
        <v>143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4"/>
    </row>
    <row r="60" spans="1:13" x14ac:dyDescent="0.2">
      <c r="A60" s="155" t="s">
        <v>69</v>
      </c>
      <c r="B60" s="156"/>
      <c r="C60" s="156"/>
      <c r="D60" s="156"/>
      <c r="E60" s="156"/>
      <c r="F60" s="156"/>
      <c r="G60" s="131"/>
      <c r="H60" s="156" t="s">
        <v>102</v>
      </c>
      <c r="I60" s="156"/>
      <c r="J60" s="156"/>
      <c r="K60" s="156"/>
      <c r="L60" s="156"/>
      <c r="M60" s="157"/>
    </row>
    <row r="61" spans="1:13" x14ac:dyDescent="0.2">
      <c r="A61" s="56" t="s">
        <v>141</v>
      </c>
      <c r="B61" s="26" t="s">
        <v>142</v>
      </c>
      <c r="C61" s="107" t="s">
        <v>11</v>
      </c>
      <c r="D61" s="107" t="s">
        <v>12</v>
      </c>
      <c r="E61" s="107" t="s">
        <v>13</v>
      </c>
      <c r="F61" s="107" t="s">
        <v>14</v>
      </c>
      <c r="G61" s="110"/>
      <c r="H61" s="25" t="s">
        <v>141</v>
      </c>
      <c r="I61" s="26" t="s">
        <v>142</v>
      </c>
      <c r="J61" s="107" t="s">
        <v>11</v>
      </c>
      <c r="K61" s="107" t="s">
        <v>12</v>
      </c>
      <c r="L61" s="107" t="s">
        <v>13</v>
      </c>
      <c r="M61" s="57" t="s">
        <v>14</v>
      </c>
    </row>
    <row r="62" spans="1:13" x14ac:dyDescent="0.2">
      <c r="A62" s="56" t="s">
        <v>87</v>
      </c>
      <c r="B62" s="28" t="s">
        <v>65</v>
      </c>
      <c r="C62" s="29">
        <v>2</v>
      </c>
      <c r="D62" s="29">
        <v>2</v>
      </c>
      <c r="E62" s="29">
        <f>D62*0.5+C62</f>
        <v>3</v>
      </c>
      <c r="F62" s="29">
        <v>5</v>
      </c>
      <c r="G62" s="110"/>
      <c r="H62" s="25" t="s">
        <v>83</v>
      </c>
      <c r="I62" s="28" t="s">
        <v>88</v>
      </c>
      <c r="J62" s="29">
        <v>3</v>
      </c>
      <c r="K62" s="29">
        <v>0</v>
      </c>
      <c r="L62" s="29">
        <v>3</v>
      </c>
      <c r="M62" s="58">
        <v>3</v>
      </c>
    </row>
    <row r="63" spans="1:13" x14ac:dyDescent="0.2">
      <c r="A63" s="56" t="s">
        <v>62</v>
      </c>
      <c r="B63" s="28" t="s">
        <v>66</v>
      </c>
      <c r="C63" s="29">
        <v>3</v>
      </c>
      <c r="D63" s="29">
        <v>0</v>
      </c>
      <c r="E63" s="29">
        <f t="shared" ref="E63:E70" si="1">D63*0.5+C63</f>
        <v>3</v>
      </c>
      <c r="F63" s="29">
        <v>3</v>
      </c>
      <c r="G63" s="110"/>
      <c r="H63" s="25" t="s">
        <v>84</v>
      </c>
      <c r="I63" s="28" t="s">
        <v>89</v>
      </c>
      <c r="J63" s="29">
        <v>2</v>
      </c>
      <c r="K63" s="29">
        <v>2</v>
      </c>
      <c r="L63" s="29">
        <v>3</v>
      </c>
      <c r="M63" s="58">
        <v>3</v>
      </c>
    </row>
    <row r="64" spans="1:13" x14ac:dyDescent="0.2">
      <c r="A64" s="56" t="s">
        <v>63</v>
      </c>
      <c r="B64" s="28" t="s">
        <v>50</v>
      </c>
      <c r="C64" s="29">
        <v>2</v>
      </c>
      <c r="D64" s="29">
        <v>2</v>
      </c>
      <c r="E64" s="29">
        <f t="shared" si="1"/>
        <v>3</v>
      </c>
      <c r="F64" s="29">
        <v>3</v>
      </c>
      <c r="G64" s="110"/>
      <c r="H64" s="25" t="s">
        <v>85</v>
      </c>
      <c r="I64" s="28" t="s">
        <v>90</v>
      </c>
      <c r="J64" s="29">
        <v>2</v>
      </c>
      <c r="K64" s="29">
        <v>2</v>
      </c>
      <c r="L64" s="29">
        <v>3</v>
      </c>
      <c r="M64" s="58">
        <v>4</v>
      </c>
    </row>
    <row r="65" spans="1:13" x14ac:dyDescent="0.2">
      <c r="A65" s="56" t="s">
        <v>64</v>
      </c>
      <c r="B65" s="28" t="s">
        <v>185</v>
      </c>
      <c r="C65" s="29">
        <v>3</v>
      </c>
      <c r="D65" s="29">
        <v>0</v>
      </c>
      <c r="E65" s="29">
        <f t="shared" si="1"/>
        <v>3</v>
      </c>
      <c r="F65" s="29">
        <v>3</v>
      </c>
      <c r="G65" s="110"/>
      <c r="H65" s="25" t="s">
        <v>86</v>
      </c>
      <c r="I65" s="28" t="s">
        <v>25</v>
      </c>
      <c r="J65" s="29">
        <v>2</v>
      </c>
      <c r="K65" s="29">
        <v>2</v>
      </c>
      <c r="L65" s="29">
        <v>3</v>
      </c>
      <c r="M65" s="58">
        <v>3</v>
      </c>
    </row>
    <row r="66" spans="1:13" x14ac:dyDescent="0.2">
      <c r="A66" s="59" t="s">
        <v>269</v>
      </c>
      <c r="B66" s="14" t="s">
        <v>254</v>
      </c>
      <c r="C66" s="15">
        <v>0</v>
      </c>
      <c r="D66" s="15">
        <v>2</v>
      </c>
      <c r="E66" s="32">
        <f t="shared" si="1"/>
        <v>1</v>
      </c>
      <c r="F66" s="15">
        <v>2</v>
      </c>
      <c r="G66" s="110"/>
      <c r="H66" s="25" t="s">
        <v>91</v>
      </c>
      <c r="I66" s="28" t="s">
        <v>186</v>
      </c>
      <c r="J66" s="29">
        <v>3</v>
      </c>
      <c r="K66" s="29">
        <v>0</v>
      </c>
      <c r="L66" s="29">
        <v>3</v>
      </c>
      <c r="M66" s="58">
        <v>3</v>
      </c>
    </row>
    <row r="67" spans="1:13" x14ac:dyDescent="0.2">
      <c r="A67" s="56" t="s">
        <v>68</v>
      </c>
      <c r="B67" s="28" t="s">
        <v>156</v>
      </c>
      <c r="C67" s="29">
        <v>2</v>
      </c>
      <c r="D67" s="29">
        <v>0</v>
      </c>
      <c r="E67" s="29">
        <f t="shared" si="1"/>
        <v>2</v>
      </c>
      <c r="F67" s="29">
        <v>5</v>
      </c>
      <c r="G67" s="110"/>
      <c r="H67" s="30" t="s">
        <v>259</v>
      </c>
      <c r="I67" s="31" t="s">
        <v>263</v>
      </c>
      <c r="J67" s="32">
        <v>0</v>
      </c>
      <c r="K67" s="32">
        <v>0</v>
      </c>
      <c r="L67" s="32">
        <v>0</v>
      </c>
      <c r="M67" s="81">
        <v>6</v>
      </c>
    </row>
    <row r="68" spans="1:13" x14ac:dyDescent="0.2">
      <c r="A68" s="56"/>
      <c r="B68" s="28" t="s">
        <v>219</v>
      </c>
      <c r="C68" s="29">
        <v>2</v>
      </c>
      <c r="D68" s="29">
        <v>0</v>
      </c>
      <c r="E68" s="29">
        <f t="shared" si="1"/>
        <v>2</v>
      </c>
      <c r="F68" s="29">
        <v>5</v>
      </c>
      <c r="G68" s="110"/>
      <c r="H68" s="25" t="s">
        <v>68</v>
      </c>
      <c r="I68" s="28" t="s">
        <v>158</v>
      </c>
      <c r="J68" s="29">
        <v>2</v>
      </c>
      <c r="K68" s="29">
        <v>0</v>
      </c>
      <c r="L68" s="29">
        <v>2</v>
      </c>
      <c r="M68" s="58">
        <v>3</v>
      </c>
    </row>
    <row r="69" spans="1:13" x14ac:dyDescent="0.2">
      <c r="A69" s="56" t="s">
        <v>68</v>
      </c>
      <c r="B69" s="28" t="s">
        <v>157</v>
      </c>
      <c r="C69" s="29">
        <v>2</v>
      </c>
      <c r="D69" s="29">
        <v>0</v>
      </c>
      <c r="E69" s="29">
        <f t="shared" si="1"/>
        <v>2</v>
      </c>
      <c r="F69" s="29">
        <v>2</v>
      </c>
      <c r="G69" s="110"/>
      <c r="H69" s="25" t="s">
        <v>68</v>
      </c>
      <c r="I69" s="28" t="s">
        <v>230</v>
      </c>
      <c r="J69" s="29">
        <v>2</v>
      </c>
      <c r="K69" s="29">
        <v>0</v>
      </c>
      <c r="L69" s="29">
        <v>2</v>
      </c>
      <c r="M69" s="58">
        <v>3</v>
      </c>
    </row>
    <row r="70" spans="1:13" x14ac:dyDescent="0.2">
      <c r="A70" s="56" t="s">
        <v>68</v>
      </c>
      <c r="B70" s="28" t="s">
        <v>239</v>
      </c>
      <c r="C70" s="29">
        <v>2</v>
      </c>
      <c r="D70" s="29">
        <v>0</v>
      </c>
      <c r="E70" s="29">
        <f t="shared" si="1"/>
        <v>2</v>
      </c>
      <c r="F70" s="29">
        <v>2</v>
      </c>
      <c r="G70" s="110"/>
      <c r="H70" s="25" t="s">
        <v>68</v>
      </c>
      <c r="I70" s="17" t="s">
        <v>229</v>
      </c>
      <c r="J70" s="29">
        <v>2</v>
      </c>
      <c r="K70" s="29">
        <v>0</v>
      </c>
      <c r="L70" s="29">
        <v>2</v>
      </c>
      <c r="M70" s="58">
        <v>2</v>
      </c>
    </row>
    <row r="71" spans="1:13" x14ac:dyDescent="0.2">
      <c r="A71" s="119" t="s">
        <v>15</v>
      </c>
      <c r="B71" s="121"/>
      <c r="C71" s="107">
        <f>SUM(C62:C70)</f>
        <v>18</v>
      </c>
      <c r="D71" s="107">
        <f>SUM(D62:D70)</f>
        <v>6</v>
      </c>
      <c r="E71" s="107">
        <f>SUM(E62:E70)</f>
        <v>21</v>
      </c>
      <c r="F71" s="107">
        <f>SUM(F62:F70)</f>
        <v>30</v>
      </c>
      <c r="G71" s="111"/>
      <c r="H71" s="127" t="s">
        <v>15</v>
      </c>
      <c r="I71" s="126"/>
      <c r="J71" s="107">
        <f>SUM(J62:J70)</f>
        <v>18</v>
      </c>
      <c r="K71" s="107">
        <f>SUM(K62:K70)</f>
        <v>6</v>
      </c>
      <c r="L71" s="107">
        <f>SUM(L62:L70)</f>
        <v>21</v>
      </c>
      <c r="M71" s="57">
        <f>SUM(M62:M70)</f>
        <v>30</v>
      </c>
    </row>
    <row r="72" spans="1:13" x14ac:dyDescent="0.2">
      <c r="A72" s="82"/>
      <c r="B72" s="40"/>
      <c r="C72" s="38"/>
      <c r="D72" s="38"/>
      <c r="E72" s="38"/>
      <c r="F72" s="38"/>
      <c r="G72" s="50"/>
      <c r="H72" s="38"/>
      <c r="I72" s="38"/>
      <c r="J72" s="38"/>
      <c r="K72" s="38"/>
      <c r="L72" s="38"/>
      <c r="M72" s="62"/>
    </row>
    <row r="73" spans="1:13" x14ac:dyDescent="0.2">
      <c r="A73" s="149" t="s">
        <v>228</v>
      </c>
      <c r="B73" s="150"/>
      <c r="C73" s="150"/>
      <c r="D73" s="150"/>
      <c r="E73" s="150"/>
      <c r="F73" s="150"/>
      <c r="G73" s="50"/>
      <c r="H73" s="150" t="s">
        <v>231</v>
      </c>
      <c r="I73" s="150"/>
      <c r="J73" s="150"/>
      <c r="K73" s="150"/>
      <c r="L73" s="150"/>
      <c r="M73" s="151"/>
    </row>
    <row r="74" spans="1:13" x14ac:dyDescent="0.2">
      <c r="A74" s="56" t="s">
        <v>141</v>
      </c>
      <c r="B74" s="26" t="s">
        <v>142</v>
      </c>
      <c r="C74" s="107" t="s">
        <v>11</v>
      </c>
      <c r="D74" s="107" t="s">
        <v>12</v>
      </c>
      <c r="E74" s="107" t="s">
        <v>13</v>
      </c>
      <c r="F74" s="107" t="s">
        <v>14</v>
      </c>
      <c r="G74" s="128"/>
      <c r="H74" s="25" t="s">
        <v>141</v>
      </c>
      <c r="I74" s="26" t="s">
        <v>142</v>
      </c>
      <c r="J74" s="107" t="s">
        <v>11</v>
      </c>
      <c r="K74" s="107" t="s">
        <v>12</v>
      </c>
      <c r="L74" s="107" t="s">
        <v>13</v>
      </c>
      <c r="M74" s="57" t="s">
        <v>14</v>
      </c>
    </row>
    <row r="75" spans="1:13" x14ac:dyDescent="0.2">
      <c r="A75" s="56" t="s">
        <v>70</v>
      </c>
      <c r="B75" s="28" t="s">
        <v>75</v>
      </c>
      <c r="C75" s="29">
        <v>2</v>
      </c>
      <c r="D75" s="29">
        <v>0</v>
      </c>
      <c r="E75" s="29">
        <v>2</v>
      </c>
      <c r="F75" s="29">
        <v>5</v>
      </c>
      <c r="G75" s="129"/>
      <c r="H75" s="25" t="s">
        <v>92</v>
      </c>
      <c r="I75" s="28" t="s">
        <v>97</v>
      </c>
      <c r="J75" s="29">
        <v>2</v>
      </c>
      <c r="K75" s="29">
        <v>0</v>
      </c>
      <c r="L75" s="29">
        <v>2</v>
      </c>
      <c r="M75" s="58">
        <v>3</v>
      </c>
    </row>
    <row r="76" spans="1:13" x14ac:dyDescent="0.2">
      <c r="A76" s="56" t="s">
        <v>71</v>
      </c>
      <c r="B76" s="28" t="s">
        <v>149</v>
      </c>
      <c r="C76" s="29">
        <v>2</v>
      </c>
      <c r="D76" s="29">
        <v>0</v>
      </c>
      <c r="E76" s="29">
        <v>2</v>
      </c>
      <c r="F76" s="29">
        <v>5</v>
      </c>
      <c r="G76" s="129"/>
      <c r="H76" s="25" t="s">
        <v>93</v>
      </c>
      <c r="I76" s="28" t="s">
        <v>314</v>
      </c>
      <c r="J76" s="29">
        <v>2</v>
      </c>
      <c r="K76" s="29">
        <v>0</v>
      </c>
      <c r="L76" s="29">
        <v>2</v>
      </c>
      <c r="M76" s="58">
        <v>3</v>
      </c>
    </row>
    <row r="77" spans="1:13" x14ac:dyDescent="0.2">
      <c r="A77" s="56" t="s">
        <v>313</v>
      </c>
      <c r="B77" s="28" t="s">
        <v>76</v>
      </c>
      <c r="C77" s="29">
        <v>2</v>
      </c>
      <c r="D77" s="29">
        <v>0</v>
      </c>
      <c r="E77" s="29">
        <v>2</v>
      </c>
      <c r="F77" s="29">
        <v>5</v>
      </c>
      <c r="G77" s="129"/>
      <c r="H77" s="25" t="s">
        <v>94</v>
      </c>
      <c r="I77" s="28" t="s">
        <v>98</v>
      </c>
      <c r="J77" s="29">
        <v>2</v>
      </c>
      <c r="K77" s="29">
        <v>0</v>
      </c>
      <c r="L77" s="29">
        <v>2</v>
      </c>
      <c r="M77" s="58">
        <v>3</v>
      </c>
    </row>
    <row r="78" spans="1:13" x14ac:dyDescent="0.2">
      <c r="A78" s="56" t="s">
        <v>72</v>
      </c>
      <c r="B78" s="28" t="s">
        <v>77</v>
      </c>
      <c r="C78" s="29">
        <v>2</v>
      </c>
      <c r="D78" s="29">
        <v>0</v>
      </c>
      <c r="E78" s="29">
        <v>2</v>
      </c>
      <c r="F78" s="29">
        <v>5</v>
      </c>
      <c r="G78" s="129"/>
      <c r="H78" s="25" t="s">
        <v>95</v>
      </c>
      <c r="I78" s="28" t="s">
        <v>99</v>
      </c>
      <c r="J78" s="29">
        <v>2</v>
      </c>
      <c r="K78" s="29">
        <v>0</v>
      </c>
      <c r="L78" s="29">
        <v>2</v>
      </c>
      <c r="M78" s="58">
        <v>3</v>
      </c>
    </row>
    <row r="79" spans="1:13" x14ac:dyDescent="0.2">
      <c r="A79" s="56" t="s">
        <v>312</v>
      </c>
      <c r="B79" s="28" t="s">
        <v>78</v>
      </c>
      <c r="C79" s="29">
        <v>2</v>
      </c>
      <c r="D79" s="29">
        <v>0</v>
      </c>
      <c r="E79" s="29">
        <v>2</v>
      </c>
      <c r="F79" s="29">
        <v>5</v>
      </c>
      <c r="G79" s="129"/>
      <c r="H79" s="25" t="s">
        <v>96</v>
      </c>
      <c r="I79" s="28" t="s">
        <v>100</v>
      </c>
      <c r="J79" s="29">
        <v>2</v>
      </c>
      <c r="K79" s="29">
        <v>0</v>
      </c>
      <c r="L79" s="29">
        <v>2</v>
      </c>
      <c r="M79" s="58">
        <v>3</v>
      </c>
    </row>
    <row r="80" spans="1:13" x14ac:dyDescent="0.2">
      <c r="A80" s="56" t="s">
        <v>73</v>
      </c>
      <c r="B80" s="28" t="s">
        <v>79</v>
      </c>
      <c r="C80" s="29">
        <v>2</v>
      </c>
      <c r="D80" s="29">
        <v>0</v>
      </c>
      <c r="E80" s="29">
        <v>2</v>
      </c>
      <c r="F80" s="29">
        <v>5</v>
      </c>
      <c r="G80" s="129"/>
      <c r="H80" s="25" t="s">
        <v>150</v>
      </c>
      <c r="I80" s="28" t="s">
        <v>101</v>
      </c>
      <c r="J80" s="29">
        <v>2</v>
      </c>
      <c r="K80" s="29">
        <v>0</v>
      </c>
      <c r="L80" s="29">
        <v>2</v>
      </c>
      <c r="M80" s="58">
        <v>3</v>
      </c>
    </row>
    <row r="81" spans="1:13" x14ac:dyDescent="0.2">
      <c r="A81" s="56" t="s">
        <v>74</v>
      </c>
      <c r="B81" s="28" t="s">
        <v>80</v>
      </c>
      <c r="C81" s="29">
        <v>2</v>
      </c>
      <c r="D81" s="29">
        <v>0</v>
      </c>
      <c r="E81" s="29">
        <v>2</v>
      </c>
      <c r="F81" s="29">
        <v>5</v>
      </c>
      <c r="G81" s="129"/>
      <c r="H81" s="25" t="s">
        <v>165</v>
      </c>
      <c r="I81" s="28" t="s">
        <v>81</v>
      </c>
      <c r="J81" s="29">
        <v>2</v>
      </c>
      <c r="K81" s="29">
        <v>0</v>
      </c>
      <c r="L81" s="29">
        <v>2</v>
      </c>
      <c r="M81" s="58">
        <v>3</v>
      </c>
    </row>
    <row r="82" spans="1:13" x14ac:dyDescent="0.2">
      <c r="A82" s="56" t="s">
        <v>285</v>
      </c>
      <c r="B82" s="28" t="s">
        <v>288</v>
      </c>
      <c r="C82" s="29">
        <v>2</v>
      </c>
      <c r="D82" s="29">
        <v>0</v>
      </c>
      <c r="E82" s="29">
        <v>2</v>
      </c>
      <c r="F82" s="29">
        <v>5</v>
      </c>
      <c r="G82" s="129"/>
      <c r="H82" s="25" t="s">
        <v>291</v>
      </c>
      <c r="I82" s="28" t="s">
        <v>294</v>
      </c>
      <c r="J82" s="29">
        <v>2</v>
      </c>
      <c r="K82" s="29">
        <v>0</v>
      </c>
      <c r="L82" s="29">
        <v>2</v>
      </c>
      <c r="M82" s="58">
        <v>3</v>
      </c>
    </row>
    <row r="83" spans="1:13" x14ac:dyDescent="0.2">
      <c r="A83" s="56" t="s">
        <v>286</v>
      </c>
      <c r="B83" s="28" t="s">
        <v>287</v>
      </c>
      <c r="C83" s="29">
        <v>2</v>
      </c>
      <c r="D83" s="29">
        <v>0</v>
      </c>
      <c r="E83" s="29">
        <v>2</v>
      </c>
      <c r="F83" s="29">
        <v>5</v>
      </c>
      <c r="G83" s="129"/>
      <c r="H83" s="25" t="s">
        <v>292</v>
      </c>
      <c r="I83" s="28" t="s">
        <v>295</v>
      </c>
      <c r="J83" s="29">
        <v>2</v>
      </c>
      <c r="K83" s="29">
        <v>0</v>
      </c>
      <c r="L83" s="29">
        <v>2</v>
      </c>
      <c r="M83" s="58">
        <v>3</v>
      </c>
    </row>
    <row r="84" spans="1:13" x14ac:dyDescent="0.2">
      <c r="A84" s="56" t="s">
        <v>289</v>
      </c>
      <c r="B84" s="28" t="s">
        <v>290</v>
      </c>
      <c r="C84" s="29">
        <v>2</v>
      </c>
      <c r="D84" s="29">
        <v>0</v>
      </c>
      <c r="E84" s="29">
        <v>2</v>
      </c>
      <c r="F84" s="29">
        <v>5</v>
      </c>
      <c r="G84" s="130"/>
      <c r="H84" s="25" t="s">
        <v>293</v>
      </c>
      <c r="I84" s="28" t="s">
        <v>296</v>
      </c>
      <c r="J84" s="29">
        <v>2</v>
      </c>
      <c r="K84" s="29">
        <v>0</v>
      </c>
      <c r="L84" s="29">
        <v>2</v>
      </c>
      <c r="M84" s="58">
        <v>3</v>
      </c>
    </row>
    <row r="85" spans="1:13" x14ac:dyDescent="0.2">
      <c r="A85" s="71"/>
      <c r="B85" s="51"/>
      <c r="C85" s="22"/>
      <c r="D85" s="22"/>
      <c r="E85" s="22"/>
      <c r="F85" s="22"/>
      <c r="G85" s="50"/>
      <c r="H85" s="20"/>
      <c r="I85" s="23"/>
      <c r="J85" s="24"/>
      <c r="K85" s="24"/>
      <c r="L85" s="24"/>
      <c r="M85" s="83"/>
    </row>
    <row r="86" spans="1:13" x14ac:dyDescent="0.2">
      <c r="A86" s="115" t="s">
        <v>220</v>
      </c>
      <c r="B86" s="115"/>
      <c r="C86" s="115"/>
      <c r="D86" s="115"/>
      <c r="E86" s="115"/>
      <c r="F86" s="115"/>
      <c r="G86" s="108"/>
      <c r="H86" s="115" t="s">
        <v>232</v>
      </c>
      <c r="I86" s="115"/>
      <c r="J86" s="115"/>
      <c r="K86" s="115"/>
      <c r="L86" s="115"/>
      <c r="M86" s="115"/>
    </row>
    <row r="87" spans="1:13" x14ac:dyDescent="0.2">
      <c r="A87" s="96" t="s">
        <v>141</v>
      </c>
      <c r="B87" s="97" t="s">
        <v>142</v>
      </c>
      <c r="C87" s="98" t="s">
        <v>11</v>
      </c>
      <c r="D87" s="98" t="s">
        <v>12</v>
      </c>
      <c r="E87" s="98" t="s">
        <v>13</v>
      </c>
      <c r="F87" s="98" t="s">
        <v>14</v>
      </c>
      <c r="G87" s="145"/>
      <c r="H87" s="99" t="s">
        <v>141</v>
      </c>
      <c r="I87" s="97" t="s">
        <v>142</v>
      </c>
      <c r="J87" s="98" t="s">
        <v>11</v>
      </c>
      <c r="K87" s="98" t="s">
        <v>12</v>
      </c>
      <c r="L87" s="98" t="s">
        <v>13</v>
      </c>
      <c r="M87" s="100" t="s">
        <v>14</v>
      </c>
    </row>
    <row r="88" spans="1:13" x14ac:dyDescent="0.2">
      <c r="A88" s="56" t="s">
        <v>221</v>
      </c>
      <c r="B88" s="28" t="s">
        <v>224</v>
      </c>
      <c r="C88" s="29">
        <v>2</v>
      </c>
      <c r="D88" s="29">
        <v>0</v>
      </c>
      <c r="E88" s="29">
        <v>2</v>
      </c>
      <c r="F88" s="29">
        <v>2</v>
      </c>
      <c r="G88" s="145"/>
      <c r="H88" s="25" t="s">
        <v>233</v>
      </c>
      <c r="I88" s="28" t="s">
        <v>236</v>
      </c>
      <c r="J88" s="29">
        <v>2</v>
      </c>
      <c r="K88" s="29">
        <v>0</v>
      </c>
      <c r="L88" s="29">
        <v>2</v>
      </c>
      <c r="M88" s="58">
        <v>2</v>
      </c>
    </row>
    <row r="89" spans="1:13" x14ac:dyDescent="0.2">
      <c r="A89" s="56" t="s">
        <v>222</v>
      </c>
      <c r="B89" s="28" t="s">
        <v>225</v>
      </c>
      <c r="C89" s="29">
        <v>2</v>
      </c>
      <c r="D89" s="29">
        <v>0</v>
      </c>
      <c r="E89" s="29">
        <v>2</v>
      </c>
      <c r="F89" s="29">
        <v>2</v>
      </c>
      <c r="G89" s="145"/>
      <c r="H89" s="25" t="s">
        <v>234</v>
      </c>
      <c r="I89" s="28" t="s">
        <v>237</v>
      </c>
      <c r="J89" s="29">
        <v>2</v>
      </c>
      <c r="K89" s="29">
        <v>0</v>
      </c>
      <c r="L89" s="29">
        <v>2</v>
      </c>
      <c r="M89" s="58">
        <v>2</v>
      </c>
    </row>
    <row r="90" spans="1:13" x14ac:dyDescent="0.2">
      <c r="A90" s="56" t="s">
        <v>223</v>
      </c>
      <c r="B90" s="28" t="s">
        <v>226</v>
      </c>
      <c r="C90" s="29">
        <v>2</v>
      </c>
      <c r="D90" s="29">
        <v>0</v>
      </c>
      <c r="E90" s="29">
        <v>2</v>
      </c>
      <c r="F90" s="29">
        <v>2</v>
      </c>
      <c r="G90" s="145"/>
      <c r="H90" s="25" t="s">
        <v>235</v>
      </c>
      <c r="I90" s="28" t="s">
        <v>238</v>
      </c>
      <c r="J90" s="29">
        <v>2</v>
      </c>
      <c r="K90" s="29">
        <v>0</v>
      </c>
      <c r="L90" s="29">
        <v>2</v>
      </c>
      <c r="M90" s="58">
        <v>2</v>
      </c>
    </row>
    <row r="91" spans="1:13" x14ac:dyDescent="0.2">
      <c r="A91" s="56" t="s">
        <v>315</v>
      </c>
      <c r="B91" s="28" t="s">
        <v>227</v>
      </c>
      <c r="C91" s="29">
        <v>2</v>
      </c>
      <c r="D91" s="29">
        <v>0</v>
      </c>
      <c r="E91" s="29">
        <v>2</v>
      </c>
      <c r="F91" s="29">
        <v>2</v>
      </c>
      <c r="G91" s="145"/>
      <c r="H91" s="10" t="s">
        <v>257</v>
      </c>
      <c r="I91" s="12" t="s">
        <v>24</v>
      </c>
      <c r="J91" s="7">
        <v>2</v>
      </c>
      <c r="K91" s="7">
        <v>0</v>
      </c>
      <c r="L91" s="7">
        <v>2</v>
      </c>
      <c r="M91" s="84">
        <v>2</v>
      </c>
    </row>
    <row r="92" spans="1:13" ht="13.5" thickBot="1" x14ac:dyDescent="0.25">
      <c r="A92" s="80" t="s">
        <v>316</v>
      </c>
      <c r="B92" s="77" t="s">
        <v>247</v>
      </c>
      <c r="C92" s="78">
        <v>2</v>
      </c>
      <c r="D92" s="78">
        <v>0</v>
      </c>
      <c r="E92" s="78">
        <v>2</v>
      </c>
      <c r="F92" s="78">
        <v>2</v>
      </c>
      <c r="G92" s="146"/>
      <c r="H92" s="85"/>
      <c r="I92" s="73"/>
      <c r="J92" s="73"/>
      <c r="K92" s="73"/>
      <c r="L92" s="73"/>
      <c r="M92" s="86"/>
    </row>
    <row r="93" spans="1:13" x14ac:dyDescent="0.2">
      <c r="A93" s="41"/>
      <c r="B93" s="42"/>
      <c r="C93" s="43"/>
      <c r="D93" s="43"/>
      <c r="E93" s="43"/>
      <c r="F93" s="43"/>
      <c r="G93" s="39"/>
      <c r="H93" s="41"/>
      <c r="I93" s="42"/>
      <c r="J93" s="43"/>
      <c r="K93" s="43"/>
      <c r="L93" s="43"/>
      <c r="M93" s="43"/>
    </row>
    <row r="94" spans="1:13" x14ac:dyDescent="0.2">
      <c r="A94" s="41"/>
      <c r="B94" s="42"/>
      <c r="C94" s="43"/>
      <c r="D94" s="43"/>
      <c r="E94" s="43"/>
      <c r="F94" s="43"/>
      <c r="G94" s="39"/>
      <c r="H94" s="41"/>
      <c r="I94" s="42"/>
      <c r="J94" s="43"/>
      <c r="K94" s="43"/>
      <c r="L94" s="43"/>
      <c r="M94" s="43"/>
    </row>
    <row r="95" spans="1:13" x14ac:dyDescent="0.2">
      <c r="A95" s="41"/>
      <c r="B95" s="42"/>
      <c r="C95" s="43"/>
      <c r="D95" s="43"/>
      <c r="E95" s="43"/>
      <c r="F95" s="43"/>
      <c r="G95" s="39"/>
      <c r="H95" s="41"/>
      <c r="I95" s="42"/>
      <c r="J95" s="43"/>
      <c r="K95" s="43"/>
      <c r="L95" s="43"/>
      <c r="M95" s="43"/>
    </row>
    <row r="96" spans="1:13" ht="13.5" thickBot="1" x14ac:dyDescent="0.25">
      <c r="A96" s="41"/>
      <c r="B96" s="42"/>
      <c r="C96" s="43"/>
      <c r="D96" s="43"/>
      <c r="E96" s="43"/>
      <c r="F96" s="43"/>
      <c r="G96" s="39"/>
      <c r="H96" s="41"/>
      <c r="I96" s="42"/>
      <c r="J96" s="43"/>
      <c r="K96" s="43"/>
      <c r="L96" s="43"/>
      <c r="M96" s="43"/>
    </row>
    <row r="97" spans="1:13" x14ac:dyDescent="0.2">
      <c r="A97" s="116" t="s">
        <v>145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8"/>
    </row>
    <row r="98" spans="1:13" x14ac:dyDescent="0.2">
      <c r="A98" s="119" t="s">
        <v>107</v>
      </c>
      <c r="B98" s="120"/>
      <c r="C98" s="120"/>
      <c r="D98" s="120"/>
      <c r="E98" s="120"/>
      <c r="F98" s="121"/>
      <c r="G98" s="122"/>
      <c r="H98" s="123" t="s">
        <v>144</v>
      </c>
      <c r="I98" s="120"/>
      <c r="J98" s="120"/>
      <c r="K98" s="120"/>
      <c r="L98" s="120"/>
      <c r="M98" s="124"/>
    </row>
    <row r="99" spans="1:13" x14ac:dyDescent="0.2">
      <c r="A99" s="56" t="s">
        <v>141</v>
      </c>
      <c r="B99" s="26" t="s">
        <v>142</v>
      </c>
      <c r="C99" s="107" t="s">
        <v>11</v>
      </c>
      <c r="D99" s="107" t="s">
        <v>12</v>
      </c>
      <c r="E99" s="107" t="s">
        <v>13</v>
      </c>
      <c r="F99" s="107" t="s">
        <v>14</v>
      </c>
      <c r="G99" s="122"/>
      <c r="H99" s="25" t="s">
        <v>141</v>
      </c>
      <c r="I99" s="26" t="s">
        <v>142</v>
      </c>
      <c r="J99" s="107" t="s">
        <v>11</v>
      </c>
      <c r="K99" s="107" t="s">
        <v>12</v>
      </c>
      <c r="L99" s="107" t="s">
        <v>13</v>
      </c>
      <c r="M99" s="57" t="s">
        <v>14</v>
      </c>
    </row>
    <row r="100" spans="1:13" x14ac:dyDescent="0.2">
      <c r="A100" s="56" t="s">
        <v>103</v>
      </c>
      <c r="B100" s="28" t="s">
        <v>106</v>
      </c>
      <c r="C100" s="29">
        <v>2</v>
      </c>
      <c r="D100" s="29">
        <v>2</v>
      </c>
      <c r="E100" s="29">
        <f>C100+D100*0.5</f>
        <v>3</v>
      </c>
      <c r="F100" s="29">
        <v>3</v>
      </c>
      <c r="G100" s="122"/>
      <c r="H100" s="25" t="s">
        <v>125</v>
      </c>
      <c r="I100" s="28" t="s">
        <v>128</v>
      </c>
      <c r="J100" s="29">
        <v>0</v>
      </c>
      <c r="K100" s="29">
        <v>2</v>
      </c>
      <c r="L100" s="29">
        <v>1</v>
      </c>
      <c r="M100" s="58">
        <v>6</v>
      </c>
    </row>
    <row r="101" spans="1:13" x14ac:dyDescent="0.2">
      <c r="A101" s="56" t="s">
        <v>104</v>
      </c>
      <c r="B101" s="28" t="s">
        <v>187</v>
      </c>
      <c r="C101" s="29">
        <v>2</v>
      </c>
      <c r="D101" s="29">
        <v>2</v>
      </c>
      <c r="E101" s="29">
        <f t="shared" ref="E101:E107" si="2">C101+D101*0.5</f>
        <v>3</v>
      </c>
      <c r="F101" s="29">
        <v>4</v>
      </c>
      <c r="G101" s="122"/>
      <c r="H101" s="25" t="s">
        <v>122</v>
      </c>
      <c r="I101" s="28" t="s">
        <v>126</v>
      </c>
      <c r="J101" s="29">
        <v>2</v>
      </c>
      <c r="K101" s="29">
        <v>2</v>
      </c>
      <c r="L101" s="29">
        <v>3</v>
      </c>
      <c r="M101" s="58">
        <v>3</v>
      </c>
    </row>
    <row r="102" spans="1:13" x14ac:dyDescent="0.2">
      <c r="A102" s="56" t="s">
        <v>105</v>
      </c>
      <c r="B102" s="28" t="s">
        <v>299</v>
      </c>
      <c r="C102" s="29">
        <v>2</v>
      </c>
      <c r="D102" s="29">
        <v>1</v>
      </c>
      <c r="E102" s="29">
        <f t="shared" si="2"/>
        <v>2.5</v>
      </c>
      <c r="F102" s="29">
        <v>3</v>
      </c>
      <c r="G102" s="122"/>
      <c r="H102" s="25" t="s">
        <v>123</v>
      </c>
      <c r="I102" s="28" t="s">
        <v>190</v>
      </c>
      <c r="J102" s="29">
        <v>2</v>
      </c>
      <c r="K102" s="29">
        <v>2</v>
      </c>
      <c r="L102" s="29">
        <v>3</v>
      </c>
      <c r="M102" s="58">
        <v>4</v>
      </c>
    </row>
    <row r="103" spans="1:13" x14ac:dyDescent="0.2">
      <c r="A103" s="56" t="s">
        <v>108</v>
      </c>
      <c r="B103" s="28" t="s">
        <v>188</v>
      </c>
      <c r="C103" s="29">
        <v>2</v>
      </c>
      <c r="D103" s="29">
        <v>0</v>
      </c>
      <c r="E103" s="29">
        <f t="shared" si="2"/>
        <v>2</v>
      </c>
      <c r="F103" s="29">
        <v>3</v>
      </c>
      <c r="G103" s="122"/>
      <c r="H103" s="25" t="s">
        <v>124</v>
      </c>
      <c r="I103" s="28" t="s">
        <v>127</v>
      </c>
      <c r="J103" s="29">
        <v>2</v>
      </c>
      <c r="K103" s="29">
        <v>1</v>
      </c>
      <c r="L103" s="29">
        <v>2.5</v>
      </c>
      <c r="M103" s="58">
        <v>3</v>
      </c>
    </row>
    <row r="104" spans="1:13" x14ac:dyDescent="0.2">
      <c r="A104" s="59" t="s">
        <v>270</v>
      </c>
      <c r="B104" s="14" t="s">
        <v>273</v>
      </c>
      <c r="C104" s="15">
        <v>0</v>
      </c>
      <c r="D104" s="15">
        <v>2</v>
      </c>
      <c r="E104" s="32">
        <f t="shared" si="2"/>
        <v>1</v>
      </c>
      <c r="F104" s="15">
        <v>2</v>
      </c>
      <c r="G104" s="122"/>
      <c r="H104" s="25" t="s">
        <v>68</v>
      </c>
      <c r="I104" s="28" t="s">
        <v>162</v>
      </c>
      <c r="J104" s="29">
        <v>2</v>
      </c>
      <c r="K104" s="29">
        <v>0</v>
      </c>
      <c r="L104" s="29">
        <v>2</v>
      </c>
      <c r="M104" s="58">
        <v>6</v>
      </c>
    </row>
    <row r="105" spans="1:13" x14ac:dyDescent="0.2">
      <c r="A105" s="56" t="s">
        <v>68</v>
      </c>
      <c r="B105" s="28" t="s">
        <v>159</v>
      </c>
      <c r="C105" s="29">
        <v>2</v>
      </c>
      <c r="D105" s="29">
        <v>0</v>
      </c>
      <c r="E105" s="29">
        <f t="shared" si="2"/>
        <v>2</v>
      </c>
      <c r="F105" s="29">
        <v>5</v>
      </c>
      <c r="G105" s="122"/>
      <c r="H105" s="25" t="s">
        <v>68</v>
      </c>
      <c r="I105" s="28" t="s">
        <v>163</v>
      </c>
      <c r="J105" s="29">
        <v>2</v>
      </c>
      <c r="K105" s="29">
        <v>0</v>
      </c>
      <c r="L105" s="29">
        <v>2</v>
      </c>
      <c r="M105" s="58">
        <v>6</v>
      </c>
    </row>
    <row r="106" spans="1:13" x14ac:dyDescent="0.2">
      <c r="A106" s="56" t="s">
        <v>68</v>
      </c>
      <c r="B106" s="28" t="s">
        <v>160</v>
      </c>
      <c r="C106" s="29">
        <v>2</v>
      </c>
      <c r="D106" s="29">
        <v>0</v>
      </c>
      <c r="E106" s="29">
        <f t="shared" si="2"/>
        <v>2</v>
      </c>
      <c r="F106" s="29">
        <v>5</v>
      </c>
      <c r="G106" s="122"/>
      <c r="H106" s="25" t="s">
        <v>68</v>
      </c>
      <c r="I106" s="28" t="s">
        <v>164</v>
      </c>
      <c r="J106" s="29">
        <v>2</v>
      </c>
      <c r="K106" s="29">
        <v>0</v>
      </c>
      <c r="L106" s="29">
        <v>2</v>
      </c>
      <c r="M106" s="58">
        <v>2</v>
      </c>
    </row>
    <row r="107" spans="1:13" x14ac:dyDescent="0.2">
      <c r="A107" s="56" t="s">
        <v>68</v>
      </c>
      <c r="B107" s="28" t="s">
        <v>161</v>
      </c>
      <c r="C107" s="29">
        <v>2</v>
      </c>
      <c r="D107" s="29">
        <v>0</v>
      </c>
      <c r="E107" s="29">
        <f t="shared" si="2"/>
        <v>2</v>
      </c>
      <c r="F107" s="29">
        <v>5</v>
      </c>
      <c r="G107" s="122"/>
      <c r="H107" s="16"/>
      <c r="I107" s="17"/>
      <c r="J107" s="106"/>
      <c r="K107" s="106"/>
      <c r="L107" s="106"/>
      <c r="M107" s="60"/>
    </row>
    <row r="108" spans="1:13" x14ac:dyDescent="0.2">
      <c r="A108" s="125" t="s">
        <v>15</v>
      </c>
      <c r="B108" s="126"/>
      <c r="C108" s="107">
        <f>SUM(C100:C107)</f>
        <v>14</v>
      </c>
      <c r="D108" s="107">
        <f>SUM(D100:D107)</f>
        <v>7</v>
      </c>
      <c r="E108" s="107">
        <f>SUM(E100:E107)</f>
        <v>17.5</v>
      </c>
      <c r="F108" s="107">
        <f>SUM(F100:F107)</f>
        <v>30</v>
      </c>
      <c r="G108" s="122"/>
      <c r="H108" s="127" t="s">
        <v>15</v>
      </c>
      <c r="I108" s="126"/>
      <c r="J108" s="107">
        <f>SUM(J100:J106)</f>
        <v>12</v>
      </c>
      <c r="K108" s="107">
        <f>SUM(K100:K106)</f>
        <v>7</v>
      </c>
      <c r="L108" s="107">
        <f>SUM(L100:L106)</f>
        <v>15.5</v>
      </c>
      <c r="M108" s="57">
        <f>SUM(M100:M106)</f>
        <v>30</v>
      </c>
    </row>
    <row r="109" spans="1:13" x14ac:dyDescent="0.2">
      <c r="A109" s="61"/>
      <c r="B109" s="38"/>
      <c r="C109" s="38"/>
      <c r="D109" s="38"/>
      <c r="E109" s="38"/>
      <c r="F109" s="38"/>
      <c r="G109" s="50"/>
      <c r="H109" s="38"/>
      <c r="I109" s="38"/>
      <c r="J109" s="38"/>
      <c r="K109" s="38"/>
      <c r="L109" s="38"/>
      <c r="M109" s="62"/>
    </row>
    <row r="110" spans="1:13" x14ac:dyDescent="0.2">
      <c r="A110" s="61"/>
      <c r="B110" s="38"/>
      <c r="C110" s="38"/>
      <c r="D110" s="38"/>
      <c r="E110" s="38"/>
      <c r="F110" s="38"/>
      <c r="G110" s="50"/>
      <c r="H110" s="38"/>
      <c r="I110" s="38"/>
      <c r="J110" s="38"/>
      <c r="K110" s="38"/>
      <c r="L110" s="38"/>
      <c r="M110" s="62"/>
    </row>
    <row r="111" spans="1:13" x14ac:dyDescent="0.2">
      <c r="A111" s="52"/>
      <c r="B111" s="107" t="s">
        <v>240</v>
      </c>
      <c r="C111" s="108"/>
      <c r="D111" s="108"/>
      <c r="E111" s="108"/>
      <c r="F111" s="108"/>
      <c r="G111" s="36"/>
      <c r="H111" s="52"/>
      <c r="I111" s="107" t="s">
        <v>245</v>
      </c>
      <c r="J111" s="108"/>
      <c r="K111" s="108"/>
      <c r="L111" s="108"/>
      <c r="M111" s="108"/>
    </row>
    <row r="112" spans="1:13" x14ac:dyDescent="0.2">
      <c r="A112" s="56" t="s">
        <v>141</v>
      </c>
      <c r="B112" s="26" t="s">
        <v>142</v>
      </c>
      <c r="C112" s="107" t="s">
        <v>11</v>
      </c>
      <c r="D112" s="107" t="s">
        <v>12</v>
      </c>
      <c r="E112" s="107" t="s">
        <v>13</v>
      </c>
      <c r="F112" s="107" t="s">
        <v>14</v>
      </c>
      <c r="G112" s="131"/>
      <c r="H112" s="25" t="s">
        <v>141</v>
      </c>
      <c r="I112" s="26" t="s">
        <v>142</v>
      </c>
      <c r="J112" s="107" t="s">
        <v>11</v>
      </c>
      <c r="K112" s="107" t="s">
        <v>12</v>
      </c>
      <c r="L112" s="107" t="s">
        <v>13</v>
      </c>
      <c r="M112" s="57" t="s">
        <v>14</v>
      </c>
    </row>
    <row r="113" spans="1:13" x14ac:dyDescent="0.2">
      <c r="A113" s="56" t="s">
        <v>109</v>
      </c>
      <c r="B113" s="28" t="s">
        <v>115</v>
      </c>
      <c r="C113" s="29">
        <v>2</v>
      </c>
      <c r="D113" s="29">
        <v>0</v>
      </c>
      <c r="E113" s="29">
        <v>2</v>
      </c>
      <c r="F113" s="29">
        <v>5</v>
      </c>
      <c r="G113" s="110"/>
      <c r="H113" s="25" t="s">
        <v>129</v>
      </c>
      <c r="I113" s="28" t="s">
        <v>134</v>
      </c>
      <c r="J113" s="29">
        <v>2</v>
      </c>
      <c r="K113" s="29">
        <v>0</v>
      </c>
      <c r="L113" s="29">
        <v>2</v>
      </c>
      <c r="M113" s="58">
        <v>6</v>
      </c>
    </row>
    <row r="114" spans="1:13" x14ac:dyDescent="0.2">
      <c r="A114" s="56" t="s">
        <v>110</v>
      </c>
      <c r="B114" s="28" t="s">
        <v>116</v>
      </c>
      <c r="C114" s="29">
        <v>2</v>
      </c>
      <c r="D114" s="29">
        <v>0</v>
      </c>
      <c r="E114" s="29">
        <v>2</v>
      </c>
      <c r="F114" s="29">
        <v>5</v>
      </c>
      <c r="G114" s="110"/>
      <c r="H114" s="25" t="s">
        <v>130</v>
      </c>
      <c r="I114" s="28" t="s">
        <v>135</v>
      </c>
      <c r="J114" s="29">
        <v>2</v>
      </c>
      <c r="K114" s="29">
        <v>0</v>
      </c>
      <c r="L114" s="29">
        <v>2</v>
      </c>
      <c r="M114" s="58">
        <v>6</v>
      </c>
    </row>
    <row r="115" spans="1:13" x14ac:dyDescent="0.2">
      <c r="A115" s="56" t="s">
        <v>111</v>
      </c>
      <c r="B115" s="28" t="s">
        <v>117</v>
      </c>
      <c r="C115" s="29">
        <v>2</v>
      </c>
      <c r="D115" s="29">
        <v>0</v>
      </c>
      <c r="E115" s="29">
        <v>2</v>
      </c>
      <c r="F115" s="29">
        <v>5</v>
      </c>
      <c r="G115" s="110"/>
      <c r="H115" s="25" t="s">
        <v>131</v>
      </c>
      <c r="I115" s="28" t="s">
        <v>136</v>
      </c>
      <c r="J115" s="29">
        <v>2</v>
      </c>
      <c r="K115" s="29">
        <v>0</v>
      </c>
      <c r="L115" s="29">
        <v>2</v>
      </c>
      <c r="M115" s="58">
        <v>6</v>
      </c>
    </row>
    <row r="116" spans="1:13" x14ac:dyDescent="0.2">
      <c r="A116" s="56" t="s">
        <v>112</v>
      </c>
      <c r="B116" s="28" t="s">
        <v>118</v>
      </c>
      <c r="C116" s="29">
        <v>2</v>
      </c>
      <c r="D116" s="29">
        <v>0</v>
      </c>
      <c r="E116" s="29">
        <v>2</v>
      </c>
      <c r="F116" s="29">
        <v>5</v>
      </c>
      <c r="G116" s="110"/>
      <c r="H116" s="25" t="s">
        <v>132</v>
      </c>
      <c r="I116" s="28" t="s">
        <v>174</v>
      </c>
      <c r="J116" s="29">
        <v>2</v>
      </c>
      <c r="K116" s="29">
        <v>0</v>
      </c>
      <c r="L116" s="29">
        <v>2</v>
      </c>
      <c r="M116" s="58">
        <v>6</v>
      </c>
    </row>
    <row r="117" spans="1:13" x14ac:dyDescent="0.2">
      <c r="A117" s="56" t="s">
        <v>114</v>
      </c>
      <c r="B117" s="28" t="s">
        <v>119</v>
      </c>
      <c r="C117" s="29">
        <v>2</v>
      </c>
      <c r="D117" s="29">
        <v>0</v>
      </c>
      <c r="E117" s="29">
        <v>2</v>
      </c>
      <c r="F117" s="29">
        <v>5</v>
      </c>
      <c r="G117" s="110"/>
      <c r="H117" s="25" t="s">
        <v>146</v>
      </c>
      <c r="I117" s="28" t="s">
        <v>175</v>
      </c>
      <c r="J117" s="29">
        <v>2</v>
      </c>
      <c r="K117" s="29">
        <v>0</v>
      </c>
      <c r="L117" s="29">
        <v>2</v>
      </c>
      <c r="M117" s="58">
        <v>6</v>
      </c>
    </row>
    <row r="118" spans="1:13" x14ac:dyDescent="0.2">
      <c r="A118" s="56" t="s">
        <v>113</v>
      </c>
      <c r="B118" s="28" t="s">
        <v>120</v>
      </c>
      <c r="C118" s="29">
        <v>2</v>
      </c>
      <c r="D118" s="29">
        <v>0</v>
      </c>
      <c r="E118" s="29">
        <v>2</v>
      </c>
      <c r="F118" s="29">
        <v>5</v>
      </c>
      <c r="G118" s="110"/>
      <c r="H118" s="25" t="s">
        <v>147</v>
      </c>
      <c r="I118" s="28" t="s">
        <v>176</v>
      </c>
      <c r="J118" s="29">
        <v>2</v>
      </c>
      <c r="K118" s="29">
        <v>0</v>
      </c>
      <c r="L118" s="29">
        <v>2</v>
      </c>
      <c r="M118" s="58">
        <v>6</v>
      </c>
    </row>
    <row r="119" spans="1:13" x14ac:dyDescent="0.2">
      <c r="A119" s="56" t="s">
        <v>189</v>
      </c>
      <c r="B119" s="28" t="s">
        <v>152</v>
      </c>
      <c r="C119" s="29">
        <v>2</v>
      </c>
      <c r="D119" s="29">
        <v>0</v>
      </c>
      <c r="E119" s="29">
        <v>2</v>
      </c>
      <c r="F119" s="29">
        <v>5</v>
      </c>
      <c r="G119" s="110"/>
      <c r="H119" s="25" t="s">
        <v>133</v>
      </c>
      <c r="I119" s="28" t="s">
        <v>121</v>
      </c>
      <c r="J119" s="29">
        <v>2</v>
      </c>
      <c r="K119" s="29">
        <v>0</v>
      </c>
      <c r="L119" s="29">
        <v>2</v>
      </c>
      <c r="M119" s="58">
        <v>6</v>
      </c>
    </row>
    <row r="120" spans="1:13" x14ac:dyDescent="0.2">
      <c r="A120" s="66" t="s">
        <v>297</v>
      </c>
      <c r="B120" s="36" t="s">
        <v>300</v>
      </c>
      <c r="C120" s="108">
        <v>2</v>
      </c>
      <c r="D120" s="108">
        <v>0</v>
      </c>
      <c r="E120" s="108">
        <v>2</v>
      </c>
      <c r="F120" s="108">
        <v>5</v>
      </c>
      <c r="G120" s="110"/>
      <c r="H120" s="52" t="s">
        <v>304</v>
      </c>
      <c r="I120" s="36" t="s">
        <v>305</v>
      </c>
      <c r="J120" s="29">
        <v>2</v>
      </c>
      <c r="K120" s="29">
        <v>0</v>
      </c>
      <c r="L120" s="29">
        <v>2</v>
      </c>
      <c r="M120" s="58">
        <v>6</v>
      </c>
    </row>
    <row r="121" spans="1:13" x14ac:dyDescent="0.2">
      <c r="A121" s="67" t="s">
        <v>298</v>
      </c>
      <c r="B121" s="17" t="s">
        <v>301</v>
      </c>
      <c r="C121" s="106">
        <v>2</v>
      </c>
      <c r="D121" s="106">
        <v>0</v>
      </c>
      <c r="E121" s="106">
        <v>2</v>
      </c>
      <c r="F121" s="106">
        <v>5</v>
      </c>
      <c r="G121" s="110"/>
      <c r="H121" s="52" t="s">
        <v>306</v>
      </c>
      <c r="I121" s="36" t="s">
        <v>307</v>
      </c>
      <c r="J121" s="29">
        <v>2</v>
      </c>
      <c r="K121" s="29">
        <v>0</v>
      </c>
      <c r="L121" s="29">
        <v>2</v>
      </c>
      <c r="M121" s="58">
        <v>6</v>
      </c>
    </row>
    <row r="122" spans="1:13" x14ac:dyDescent="0.2">
      <c r="A122" s="67" t="s">
        <v>302</v>
      </c>
      <c r="B122" s="17" t="s">
        <v>303</v>
      </c>
      <c r="C122" s="106">
        <v>2</v>
      </c>
      <c r="D122" s="106">
        <v>0</v>
      </c>
      <c r="E122" s="106">
        <v>2</v>
      </c>
      <c r="F122" s="106">
        <v>5</v>
      </c>
      <c r="G122" s="111"/>
      <c r="H122" s="52" t="s">
        <v>308</v>
      </c>
      <c r="I122" s="36" t="s">
        <v>309</v>
      </c>
      <c r="J122" s="29">
        <v>2</v>
      </c>
      <c r="K122" s="29">
        <v>0</v>
      </c>
      <c r="L122" s="29">
        <v>2</v>
      </c>
      <c r="M122" s="58">
        <v>6</v>
      </c>
    </row>
    <row r="123" spans="1:13" x14ac:dyDescent="0.2">
      <c r="A123" s="63"/>
      <c r="B123" s="44"/>
      <c r="C123" s="50"/>
      <c r="D123" s="50"/>
      <c r="E123" s="50"/>
      <c r="F123" s="50"/>
      <c r="G123" s="44"/>
      <c r="H123" s="64"/>
      <c r="I123" s="44"/>
      <c r="J123" s="50"/>
      <c r="K123" s="50"/>
      <c r="L123" s="50"/>
      <c r="M123" s="65"/>
    </row>
    <row r="124" spans="1:13" x14ac:dyDescent="0.2">
      <c r="A124" s="68"/>
      <c r="B124" s="69"/>
      <c r="C124" s="69"/>
      <c r="D124" s="69"/>
      <c r="E124" s="69"/>
      <c r="F124" s="69"/>
      <c r="G124" s="44"/>
      <c r="H124" s="41"/>
      <c r="I124" s="38" t="s">
        <v>241</v>
      </c>
      <c r="J124" s="43"/>
      <c r="K124" s="43"/>
      <c r="L124" s="43"/>
      <c r="M124" s="70"/>
    </row>
    <row r="125" spans="1:13" x14ac:dyDescent="0.2">
      <c r="A125" s="68"/>
      <c r="B125" s="69"/>
      <c r="C125" s="69"/>
      <c r="D125" s="69"/>
      <c r="E125" s="69"/>
      <c r="F125" s="69"/>
      <c r="G125" s="44"/>
      <c r="H125" s="25" t="s">
        <v>141</v>
      </c>
      <c r="I125" s="26" t="s">
        <v>142</v>
      </c>
      <c r="J125" s="107" t="s">
        <v>11</v>
      </c>
      <c r="K125" s="107" t="s">
        <v>12</v>
      </c>
      <c r="L125" s="107" t="s">
        <v>13</v>
      </c>
      <c r="M125" s="57" t="s">
        <v>14</v>
      </c>
    </row>
    <row r="126" spans="1:13" x14ac:dyDescent="0.2">
      <c r="A126" s="71"/>
      <c r="B126" s="51"/>
      <c r="C126" s="22"/>
      <c r="D126" s="22"/>
      <c r="E126" s="22"/>
      <c r="F126" s="22"/>
      <c r="G126" s="44"/>
      <c r="H126" s="25" t="s">
        <v>244</v>
      </c>
      <c r="I126" s="28" t="s">
        <v>242</v>
      </c>
      <c r="J126" s="29">
        <v>2</v>
      </c>
      <c r="K126" s="29">
        <v>0</v>
      </c>
      <c r="L126" s="29">
        <v>2</v>
      </c>
      <c r="M126" s="58">
        <v>2</v>
      </c>
    </row>
    <row r="127" spans="1:13" x14ac:dyDescent="0.2">
      <c r="A127" s="71"/>
      <c r="B127" s="51"/>
      <c r="C127" s="22"/>
      <c r="D127" s="22"/>
      <c r="E127" s="22"/>
      <c r="F127" s="22"/>
      <c r="G127" s="44"/>
      <c r="H127" s="25" t="s">
        <v>243</v>
      </c>
      <c r="I127" s="28" t="s">
        <v>153</v>
      </c>
      <c r="J127" s="29">
        <v>2</v>
      </c>
      <c r="K127" s="29">
        <v>0</v>
      </c>
      <c r="L127" s="29">
        <v>2</v>
      </c>
      <c r="M127" s="58">
        <v>2</v>
      </c>
    </row>
    <row r="128" spans="1:13" ht="13.5" thickBot="1" x14ac:dyDescent="0.25">
      <c r="A128" s="72"/>
      <c r="B128" s="73"/>
      <c r="C128" s="74"/>
      <c r="D128" s="74"/>
      <c r="E128" s="74"/>
      <c r="F128" s="74"/>
      <c r="G128" s="75"/>
      <c r="H128" s="76" t="s">
        <v>253</v>
      </c>
      <c r="I128" s="77" t="s">
        <v>151</v>
      </c>
      <c r="J128" s="78">
        <v>2</v>
      </c>
      <c r="K128" s="78">
        <v>0</v>
      </c>
      <c r="L128" s="78">
        <v>2</v>
      </c>
      <c r="M128" s="79">
        <v>2</v>
      </c>
    </row>
    <row r="129" spans="1:13" x14ac:dyDescent="0.2">
      <c r="A129" s="54" t="s">
        <v>267</v>
      </c>
      <c r="B129" s="53" t="s">
        <v>268</v>
      </c>
      <c r="C129" s="43"/>
      <c r="D129" s="43"/>
      <c r="E129" s="43"/>
      <c r="F129" s="43"/>
      <c r="G129" s="39"/>
      <c r="H129" s="41"/>
      <c r="I129" s="42"/>
      <c r="J129" s="43"/>
      <c r="K129" s="43"/>
      <c r="L129" s="43"/>
      <c r="M129" s="43"/>
    </row>
    <row r="130" spans="1:13" x14ac:dyDescent="0.2">
      <c r="A130" s="54" t="s">
        <v>264</v>
      </c>
      <c r="B130" s="42" t="s">
        <v>274</v>
      </c>
      <c r="C130" s="43"/>
      <c r="D130" s="43"/>
      <c r="E130" s="43"/>
      <c r="F130" s="43"/>
      <c r="G130" s="39"/>
      <c r="H130" s="41"/>
      <c r="I130" s="42"/>
      <c r="J130" s="43"/>
      <c r="K130" s="43"/>
      <c r="L130" s="43"/>
      <c r="M130" s="43"/>
    </row>
    <row r="131" spans="1:13" x14ac:dyDescent="0.2">
      <c r="A131" s="54" t="s">
        <v>265</v>
      </c>
      <c r="B131" s="114" t="s">
        <v>266</v>
      </c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</row>
    <row r="132" spans="1:13" x14ac:dyDescent="0.2">
      <c r="A132" s="41"/>
      <c r="B132" s="42" t="s">
        <v>271</v>
      </c>
      <c r="C132" s="43"/>
      <c r="D132" s="43"/>
      <c r="E132" s="43"/>
      <c r="F132" s="43"/>
      <c r="G132" s="39"/>
      <c r="H132" s="41"/>
      <c r="I132" s="42"/>
      <c r="J132" s="43"/>
      <c r="K132" s="43"/>
      <c r="L132" s="43"/>
      <c r="M132" s="43"/>
    </row>
    <row r="133" spans="1:13" x14ac:dyDescent="0.2">
      <c r="A133" s="41"/>
      <c r="B133" s="42"/>
      <c r="C133" s="43"/>
      <c r="D133" s="43"/>
      <c r="E133" s="43"/>
      <c r="F133" s="43"/>
      <c r="G133" s="39"/>
      <c r="H133" s="41"/>
      <c r="I133" s="42"/>
      <c r="J133" s="43"/>
      <c r="K133" s="43"/>
      <c r="L133" s="43"/>
      <c r="M133" s="43"/>
    </row>
    <row r="134" spans="1:13" x14ac:dyDescent="0.2">
      <c r="A134" s="41"/>
      <c r="B134" s="46" t="s">
        <v>166</v>
      </c>
      <c r="C134" s="47"/>
      <c r="D134" s="47"/>
      <c r="E134" s="47"/>
      <c r="F134" s="43">
        <f>SUM(E24,L24,E41,L41,E71,L71,E108,L108)</f>
        <v>171.5</v>
      </c>
      <c r="G134" s="39"/>
      <c r="H134" s="41"/>
      <c r="I134" s="46" t="s">
        <v>167</v>
      </c>
      <c r="J134" s="47"/>
      <c r="K134" s="47"/>
      <c r="L134" s="47"/>
      <c r="M134" s="43">
        <f>SUM(F24,M24,F41,M41,F71,M71,F108,M108)</f>
        <v>240</v>
      </c>
    </row>
    <row r="135" spans="1:13" x14ac:dyDescent="0.2">
      <c r="A135" s="41"/>
      <c r="B135" s="46" t="s">
        <v>248</v>
      </c>
      <c r="C135" s="47"/>
      <c r="D135" s="47"/>
      <c r="E135" s="47"/>
      <c r="F135" s="43">
        <f>SUM(E14,E15,E19,L15,L16,L91,L36,L40,L40,E103,F140)</f>
        <v>32</v>
      </c>
      <c r="G135" s="39"/>
      <c r="H135" s="41"/>
      <c r="I135" s="46" t="s">
        <v>249</v>
      </c>
      <c r="J135" s="47"/>
      <c r="K135" s="47"/>
      <c r="L135" s="47"/>
      <c r="M135" s="43">
        <f>SUM(F14,F15,F19,M15,M16,M91,M36,F103,M137)</f>
        <v>27</v>
      </c>
    </row>
    <row r="136" spans="1:13" x14ac:dyDescent="0.2">
      <c r="A136" s="41"/>
      <c r="B136" s="46" t="s">
        <v>191</v>
      </c>
      <c r="C136" s="49"/>
      <c r="D136" s="47"/>
      <c r="E136" s="47"/>
      <c r="F136" s="43">
        <f>SUM(C24,J24,C41,J41,C71,J71,C108,J108)</f>
        <v>149</v>
      </c>
      <c r="G136" s="39"/>
      <c r="H136" s="41"/>
      <c r="I136" s="46" t="s">
        <v>169</v>
      </c>
      <c r="J136" s="47"/>
      <c r="K136" s="47"/>
      <c r="L136" s="47"/>
      <c r="M136" s="43">
        <f>SUM(M39,F67:F68,M68:M69,F105:F107,M104:M105)</f>
        <v>47</v>
      </c>
    </row>
    <row r="137" spans="1:13" x14ac:dyDescent="0.2">
      <c r="A137" s="41"/>
      <c r="B137" s="46" t="s">
        <v>192</v>
      </c>
      <c r="C137" s="49"/>
      <c r="D137" s="47"/>
      <c r="E137" s="47"/>
      <c r="F137" s="43">
        <f>SUM(D24,K24,D41,K41,D71,K71,D108,K108)</f>
        <v>45</v>
      </c>
      <c r="G137" s="39"/>
      <c r="H137" s="41"/>
      <c r="I137" s="46" t="s">
        <v>171</v>
      </c>
      <c r="J137" s="47"/>
      <c r="K137" s="47"/>
      <c r="L137" s="47"/>
      <c r="M137" s="43">
        <f>SUM(F39,M40,F70,M70,M106)</f>
        <v>10</v>
      </c>
    </row>
    <row r="138" spans="1:13" x14ac:dyDescent="0.2">
      <c r="A138" s="41"/>
      <c r="B138" s="46" t="s">
        <v>193</v>
      </c>
      <c r="C138" s="49"/>
      <c r="D138" s="47"/>
      <c r="E138" s="47"/>
      <c r="F138" s="43">
        <f>SUM(C24:D24,J24:K24,C41:D41,J41:K41,C71:D71,J71:K71,C108:D108,J108:K108)</f>
        <v>194</v>
      </c>
      <c r="G138" s="39"/>
      <c r="H138" s="41"/>
      <c r="I138" s="46" t="s">
        <v>173</v>
      </c>
      <c r="J138" s="47"/>
      <c r="K138" s="47"/>
      <c r="L138" s="47"/>
      <c r="M138" s="43">
        <f>SUM(M136:M137)</f>
        <v>57</v>
      </c>
    </row>
    <row r="139" spans="1:13" x14ac:dyDescent="0.2">
      <c r="A139" s="41"/>
      <c r="B139" s="46" t="s">
        <v>168</v>
      </c>
      <c r="C139" s="47"/>
      <c r="D139" s="47"/>
      <c r="E139" s="47"/>
      <c r="F139" s="43">
        <f>SUM(L39,E67,E68,L68,L69,E105:E107,L104:L105)</f>
        <v>21</v>
      </c>
      <c r="G139" s="39"/>
      <c r="H139" s="41"/>
      <c r="I139" s="42"/>
      <c r="J139" s="43"/>
      <c r="K139" s="43"/>
      <c r="L139" s="43"/>
      <c r="M139" s="43"/>
    </row>
    <row r="140" spans="1:13" x14ac:dyDescent="0.2">
      <c r="A140" s="45"/>
      <c r="B140" s="46" t="s">
        <v>170</v>
      </c>
      <c r="C140" s="47"/>
      <c r="D140" s="47"/>
      <c r="E140" s="47"/>
      <c r="F140" s="47">
        <f>SUM(E39,L40,E69:E70,L70,L106)</f>
        <v>12</v>
      </c>
      <c r="G140" s="39"/>
      <c r="H140" s="45"/>
      <c r="I140" s="46"/>
      <c r="J140" s="47"/>
      <c r="K140" s="47"/>
      <c r="L140" s="47"/>
      <c r="M140" s="47"/>
    </row>
    <row r="141" spans="1:13" x14ac:dyDescent="0.2">
      <c r="A141" s="45"/>
      <c r="B141" s="46" t="s">
        <v>172</v>
      </c>
      <c r="C141" s="47"/>
      <c r="D141" s="47"/>
      <c r="E141" s="47"/>
      <c r="F141" s="47">
        <f>SUM(E39,L39:L40,E67:E70,L68:L70,E105:E107,L104:L106)</f>
        <v>33</v>
      </c>
      <c r="G141" s="39"/>
      <c r="H141" s="45"/>
      <c r="I141" s="5"/>
      <c r="J141" s="49"/>
      <c r="K141" s="47"/>
      <c r="L141" s="47"/>
      <c r="M141" s="47"/>
    </row>
    <row r="142" spans="1:13" x14ac:dyDescent="0.2">
      <c r="A142" s="53"/>
      <c r="B142" s="53"/>
      <c r="C142" s="53"/>
      <c r="D142" s="53"/>
      <c r="E142" s="53"/>
      <c r="F142" s="55">
        <f>F137/F136</f>
        <v>0.30201342281879195</v>
      </c>
      <c r="G142" s="53"/>
      <c r="H142" s="53"/>
      <c r="I142" s="53"/>
      <c r="J142" s="53"/>
      <c r="K142" s="53"/>
      <c r="L142" s="53"/>
      <c r="M142" s="53"/>
    </row>
  </sheetData>
  <mergeCells count="41">
    <mergeCell ref="H86:M86"/>
    <mergeCell ref="G87:G92"/>
    <mergeCell ref="A97:M97"/>
    <mergeCell ref="A98:F98"/>
    <mergeCell ref="G98:G108"/>
    <mergeCell ref="H98:M98"/>
    <mergeCell ref="A108:B108"/>
    <mergeCell ref="H108:I108"/>
    <mergeCell ref="A28:M28"/>
    <mergeCell ref="A29:F29"/>
    <mergeCell ref="G29:G41"/>
    <mergeCell ref="H29:M29"/>
    <mergeCell ref="A41:B41"/>
    <mergeCell ref="H41:I41"/>
    <mergeCell ref="G112:G122"/>
    <mergeCell ref="B131:M131"/>
    <mergeCell ref="H60:M60"/>
    <mergeCell ref="A43:F43"/>
    <mergeCell ref="H43:M43"/>
    <mergeCell ref="G44:G50"/>
    <mergeCell ref="H52:M52"/>
    <mergeCell ref="A59:M59"/>
    <mergeCell ref="A60:F60"/>
    <mergeCell ref="G60:G71"/>
    <mergeCell ref="A71:B71"/>
    <mergeCell ref="H71:I71"/>
    <mergeCell ref="A73:F73"/>
    <mergeCell ref="H73:M73"/>
    <mergeCell ref="G74:G84"/>
    <mergeCell ref="A86:F86"/>
    <mergeCell ref="A11:M11"/>
    <mergeCell ref="A12:F12"/>
    <mergeCell ref="H12:M12"/>
    <mergeCell ref="G12:G24"/>
    <mergeCell ref="A24:B24"/>
    <mergeCell ref="H24:I24"/>
    <mergeCell ref="A1:M1"/>
    <mergeCell ref="A2:M2"/>
    <mergeCell ref="A3:M3"/>
    <mergeCell ref="A5:M5"/>
    <mergeCell ref="A4:M4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I.Öğretim</vt:lpstr>
      <vt:lpstr>MTOK</vt:lpstr>
      <vt:lpstr>MTOK!Yazdırma_Alanı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</dc:creator>
  <cp:lastModifiedBy>Mehmet</cp:lastModifiedBy>
  <cp:lastPrinted>2015-06-18T09:02:38Z</cp:lastPrinted>
  <dcterms:created xsi:type="dcterms:W3CDTF">2012-05-18T06:24:25Z</dcterms:created>
  <dcterms:modified xsi:type="dcterms:W3CDTF">2015-06-30T09:23:57Z</dcterms:modified>
</cp:coreProperties>
</file>